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E:\"/>
    </mc:Choice>
  </mc:AlternateContent>
  <xr:revisionPtr revIDLastSave="0" documentId="13_ncr:1_{7842827B-DF08-46A8-BEC7-A044F04B4D55}" xr6:coauthVersionLast="47" xr6:coauthVersionMax="47" xr10:uidLastSave="{00000000-0000-0000-0000-000000000000}"/>
  <bookViews>
    <workbookView xWindow="-120" yWindow="-120" windowWidth="29040" windowHeight="15720" tabRatio="73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W35" i="10"/>
  <c r="BW36" i="10" s="1"/>
  <c r="BW37" i="10" s="1"/>
  <c r="BW38" i="10" s="1"/>
  <c r="BW39" i="10" s="1"/>
  <c r="BW40" i="10" s="1"/>
  <c r="BW41" i="10" s="1"/>
  <c r="BW42" i="10" s="1"/>
  <c r="BW43" i="10" s="1"/>
  <c r="BE35" i="10"/>
  <c r="C35" i="10"/>
  <c r="CO34" i="10"/>
  <c r="BW34" i="10"/>
  <c r="BE34" i="10"/>
  <c r="U34" i="10"/>
  <c r="U35" i="10" s="1"/>
  <c r="U36" i="10" s="1"/>
  <c r="C34" i="10"/>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<sst xmlns="http://schemas.openxmlformats.org/spreadsheetml/2006/main" count="1128" uniqueCount="564">
  <si>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</si>
  <si>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</si>
  <si>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</si>
  <si>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</si>
  <si>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</si>
  <si>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</si>
  <si>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</si>
  <si>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</si>
  <si>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</si>
  <si>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</si>
  <si>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</si>
  <si>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</si>
  <si>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</si>
  <si>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</si>
  <si>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</si>
  <si>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</si>
  <si>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</si>
  <si>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</si>
  <si>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</si>
  <si>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</si>
  <si>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</si>
  <si>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</si>
  <si>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</si>
  <si>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</si>
  <si>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</si>
  <si>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</si>
  <si>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</si>
  <si>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</si>
  <si>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</si>
  <si>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</si>
  <si>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</si>
  <si>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</si>
  <si>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</si>
  <si>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</si>
  <si>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</si>
  <si>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</si>
  <si>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</si>
  <si>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</si>
  <si>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</si>
  <si>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</si>
  <si>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</si>
  <si>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</si>
  <si>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</si>
  <si>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</si>
  <si>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</si>
  <si>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</si>
  <si>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</si>
  <si>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</si>
  <si>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</si>
  <si>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</si>
  <si>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</si>
  <si>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</si>
  <si>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</si>
  <si>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</si>
  <si>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</si>
  <si>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</si>
  <si>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</si>
  <si>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</si>
  <si>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</si>
  <si>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</si>
  <si>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</si>
  <si>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</si>
  <si>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</si>
  <si>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</si>
  <si>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</si>
  <si>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</si>
  <si>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</si>
  <si>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</si>
  <si>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</si>
  <si>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</si>
  <si>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</si>
  <si>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</si>
  <si>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</si>
  <si>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</si>
  <si>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</si>
  <si>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</si>
  <si>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</si>
  <si>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</si>
  <si>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</si>
  <si>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山形県</t>
    <phoneticPr fontId="5"/>
  </si>
  <si>
    <t>市町村類型</t>
    <phoneticPr fontId="5"/>
  </si>
  <si>
    <t>Ⅲ－１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</si>
  <si>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</si>
  <si>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</si>
  <si>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</si>
  <si>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</si>
  <si>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</si>
  <si>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</si>
  <si>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</si>
  <si>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</si>
  <si>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</si>
  <si>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</si>
  <si>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</si>
  <si>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</si>
  <si>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遊佐町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</si>
  <si>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</si>
  <si>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</si>
  <si>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</si>
  <si>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</si>
  <si>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</si>
  <si>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</si>
  <si>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</si>
  <si>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</si>
  <si>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</si>
  <si>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</si>
  <si>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</si>
  <si>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</si>
  <si>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</si>
  <si>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</si>
  <si>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</si>
  <si>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</si>
  <si>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</si>
  <si>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</si>
  <si>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</si>
  <si>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</si>
  <si>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</si>
  <si>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</si>
  <si>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</si>
  <si>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</si>
  <si>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</si>
  <si>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</si>
  <si>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</si>
  <si>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</si>
  <si>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</si>
  <si>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</si>
  <si>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</si>
  <si>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</si>
  <si>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</si>
  <si>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</si>
  <si>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</si>
  <si>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</si>
  <si>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</si>
  <si>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</si>
  <si>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</si>
  <si>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</si>
  <si>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</si>
  <si>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</si>
  <si>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</si>
  <si>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</si>
  <si>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</si>
  <si>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</si>
  <si>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-2.5</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</si>
  <si>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</si>
  <si>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</si>
  <si>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</si>
  <si>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</si>
  <si>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</si>
  <si>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</si>
  <si>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</si>
  <si>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</si>
  <si>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</si>
  <si>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</si>
  <si>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</si>
  <si>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</si>
  <si>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</si>
  <si>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</si>
  <si>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</si>
  <si>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</si>
  <si>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</si>
  <si>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</si>
  <si>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</si>
  <si>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</si>
  <si>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</si>
  <si>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</si>
  <si>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</si>
  <si>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</si>
  <si>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</si>
  <si>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</si>
  <si>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</si>
  <si>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</si>
  <si>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</si>
  <si>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</si>
  <si>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</si>
  <si>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</si>
  <si>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</si>
  <si>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</si>
  <si>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</si>
  <si>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</si>
  <si>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</si>
  <si>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</si>
  <si>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</si>
  <si>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</si>
  <si>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</si>
  <si>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</si>
  <si>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</si>
  <si>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</si>
  <si>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</si>
  <si>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</si>
  <si>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</si>
  <si>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</si>
  <si>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</si>
  <si>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</si>
  <si>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</si>
  <si>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</si>
  <si>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</si>
  <si>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</si>
  <si>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</si>
  <si>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</si>
  <si>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</si>
  <si>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</si>
  <si>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</si>
  <si>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</si>
  <si>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</si>
  <si>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山形県遊佐町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</si>
  <si>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</si>
  <si>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</si>
  <si>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</si>
  <si>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</si>
  <si>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</si>
  <si>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</si>
  <si>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</si>
  <si>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</si>
  <si>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</si>
  <si>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</si>
  <si>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</si>
  <si>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</si>
  <si>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</si>
  <si>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</si>
  <si>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</si>
  <si>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</si>
  <si>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</si>
  <si>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</si>
  <si>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</si>
  <si>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</si>
  <si>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</si>
  <si>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</si>
  <si>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</si>
  <si>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</si>
  <si>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</si>
  <si>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</si>
  <si>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</si>
  <si>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</si>
  <si>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</si>
  <si>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</si>
  <si>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</si>
  <si>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</si>
  <si>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</si>
  <si>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</si>
  <si>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</si>
  <si>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</si>
  <si>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</si>
  <si>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</si>
  <si>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</si>
  <si>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</si>
  <si>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</si>
  <si>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</si>
  <si>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</si>
  <si>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</si>
  <si>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</si>
  <si>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</si>
  <si>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</si>
  <si>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</si>
  <si>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</si>
  <si>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</si>
  <si>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</si>
  <si>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</si>
  <si>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</si>
  <si>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</si>
  <si>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</si>
  <si>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</si>
  <si>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</si>
  <si>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</si>
  <si>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</si>
  <si>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</si>
  <si>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</si>
  <si>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</si>
  <si>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</si>
  <si>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</si>
  <si>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</si>
  <si>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</si>
  <si>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</si>
  <si>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</si>
  <si>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</si>
  <si>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</si>
  <si>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</si>
  <si>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</si>
  <si>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</si>
  <si>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</si>
  <si>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</si>
  <si>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</si>
  <si>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</si>
  <si>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</si>
  <si>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</si>
  <si>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</si>
  <si>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</si>
  <si>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</si>
  <si>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</si>
  <si>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</si>
  <si>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</si>
  <si>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</si>
  <si>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</si>
  <si>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</si>
  <si>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</si>
  <si>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</si>
  <si>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</si>
  <si>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</si>
  <si>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</si>
  <si>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</si>
  <si>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</si>
  <si>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</si>
  <si>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</si>
  <si>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</si>
  <si>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</si>
  <si>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</si>
  <si>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</si>
  <si>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</si>
  <si>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</si>
  <si>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</si>
  <si>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</si>
  <si>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</si>
  <si>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</si>
  <si>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</si>
  <si>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</si>
  <si>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</si>
  <si>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</si>
  <si>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</si>
  <si>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</si>
  <si>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</si>
  <si>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</si>
  <si>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</si>
  <si>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</si>
  <si>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</si>
  <si>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</si>
  <si>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</si>
  <si>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</si>
  <si>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</si>
  <si>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</si>
  <si>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と畜場</t>
    <phoneticPr fontId="5"/>
  </si>
  <si>
    <t>被保険者数(人)</t>
  </si>
  <si>
    <t>　積立金</t>
    <phoneticPr fontId="5"/>
  </si>
  <si>
    <t>　うち臨時財政対策債</t>
    <phoneticPr fontId="5"/>
  </si>
  <si>
    <t>市場</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</si>
  <si>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</si>
  <si>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</si>
  <si>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</si>
  <si>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</si>
  <si>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</si>
  <si>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</si>
  <si>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</si>
  <si>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</si>
  <si>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</si>
  <si>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</si>
  <si>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</si>
  <si>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</si>
  <si>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</si>
  <si>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</si>
  <si>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</si>
  <si>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</si>
  <si>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</si>
  <si>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</si>
  <si>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</si>
  <si>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</si>
  <si>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</si>
  <si>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</si>
  <si>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山形県遊佐町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</si>
  <si>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</si>
  <si>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</si>
  <si>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</si>
  <si>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</si>
  <si>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</si>
  <si>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</si>
  <si>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</si>
  <si>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</si>
  <si>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</si>
  <si>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</si>
  <si>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</si>
  <si>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</si>
  <si>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</si>
  <si>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</si>
  <si>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</si>
  <si>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</si>
  <si>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</si>
  <si>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</si>
  <si>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</si>
  <si>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</si>
  <si>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</si>
  <si>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</si>
  <si>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</si>
  <si>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</si>
  <si>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</si>
  <si>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</si>
  <si>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</si>
  <si>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</si>
  <si>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</si>
  <si>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</si>
  <si>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</si>
  <si>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</si>
  <si>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</si>
  <si>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</si>
  <si>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</si>
  <si>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</si>
  <si>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</si>
  <si>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</si>
  <si>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</si>
  <si>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</si>
  <si>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</si>
  <si>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</si>
  <si>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</si>
  <si>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</si>
  <si>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</si>
  <si>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</si>
  <si>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</si>
  <si>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</si>
  <si>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</si>
  <si>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</si>
  <si>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</si>
  <si>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</si>
  <si>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</si>
  <si>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</si>
  <si>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</si>
  <si>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</si>
  <si>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</si>
  <si>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</si>
  <si>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</si>
  <si>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</si>
  <si>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</si>
  <si>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</si>
  <si>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</si>
  <si>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</si>
  <si>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</si>
  <si>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</si>
  <si>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</si>
  <si>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</si>
  <si>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</si>
  <si>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</si>
  <si>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</si>
  <si>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</si>
  <si>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</si>
  <si>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</si>
  <si>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</si>
  <si>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</si>
  <si>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</si>
  <si>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</si>
  <si>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</si>
  <si>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</si>
  <si>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</si>
  <si>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</si>
  <si>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</si>
  <si>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</si>
  <si>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</si>
  <si>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</si>
  <si>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</si>
  <si>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</si>
  <si>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</si>
  <si>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</si>
  <si>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</si>
  <si>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</si>
  <si>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</si>
  <si>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</si>
  <si>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</si>
  <si>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</si>
  <si>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</si>
  <si>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</si>
  <si>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</si>
  <si>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</si>
  <si>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</si>
  <si>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</si>
  <si>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</si>
  <si>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</si>
  <si>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</si>
  <si>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</si>
  <si>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</si>
  <si>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</si>
  <si>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</si>
  <si>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</si>
  <si>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</si>
  <si>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</si>
  <si>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</si>
  <si>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</si>
  <si>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</si>
  <si>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</si>
  <si>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</si>
  <si>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</si>
  <si>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</si>
  <si>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</si>
  <si>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</si>
  <si>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</si>
  <si>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</si>
  <si>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</si>
  <si>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</si>
  <si>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</si>
  <si>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</si>
  <si>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</si>
  <si>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</si>
  <si>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</si>
  <si>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</si>
  <si>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</si>
  <si>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</si>
  <si>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</si>
  <si>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</si>
  <si>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</si>
  <si>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</si>
  <si>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</si>
  <si>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</si>
  <si>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</si>
  <si>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</si>
  <si>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</si>
  <si>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</si>
  <si>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</si>
  <si>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</si>
  <si>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</si>
  <si>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</si>
  <si>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</si>
  <si>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</si>
  <si>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</si>
  <si>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</si>
  <si>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</si>
  <si>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</si>
  <si>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</si>
  <si>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</si>
  <si>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</si>
  <si>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</si>
  <si>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</si>
  <si>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</si>
  <si>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</si>
  <si>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</si>
  <si>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</si>
  <si>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</si>
  <si>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</si>
  <si>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</si>
  <si>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</si>
  <si>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</si>
  <si>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</si>
  <si>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</si>
  <si>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</si>
  <si>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</si>
  <si>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</si>
  <si>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</si>
  <si>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</si>
  <si>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1.87</t>
  </si>
  <si>
    <t>▲ 0.38</t>
  </si>
  <si>
    <t>▲ 4.66</t>
  </si>
  <si>
    <t>水道事業会計</t>
  </si>
  <si>
    <t>一般会計</t>
  </si>
  <si>
    <t>下水道事業会計</t>
  </si>
  <si>
    <t>介護保険特別会計</t>
  </si>
  <si>
    <t>国民健康保険特別会計</t>
  </si>
  <si>
    <t>後期高齢者医療特別会計</t>
  </si>
  <si>
    <t>その他会計（赤字）</t>
  </si>
  <si>
    <t>その他会計（黒字）</t>
  </si>
  <si>
    <t>R02</t>
    <phoneticPr fontId="5"/>
  </si>
  <si>
    <t>R03</t>
    <phoneticPr fontId="5"/>
  </si>
  <si>
    <t>R04</t>
    <phoneticPr fontId="5"/>
  </si>
  <si>
    <t>R05</t>
    <phoneticPr fontId="5"/>
  </si>
  <si>
    <t>R06</t>
    <phoneticPr fontId="5"/>
  </si>
  <si>
    <t>酒田地区広域行政組合</t>
  </si>
  <si>
    <t>庄内広域行政組合（普通会計分）</t>
  </si>
  <si>
    <t>庄内広域行政組合（青果市場事業特別会計分）</t>
  </si>
  <si>
    <t>庄内広域行政組合（庄内食肉流通センター事業特別会計分）</t>
  </si>
  <si>
    <t>山形県消防補償等組合</t>
  </si>
  <si>
    <t>山形県自治会館管理組合</t>
  </si>
  <si>
    <t>山形県市町村職員退職手当組合</t>
  </si>
  <si>
    <t>山形県市町村交通災害共済組合</t>
  </si>
  <si>
    <t>山形県後期高齢者医療広域連合（普通会計分）</t>
  </si>
  <si>
    <t>山形県後期高齢者医療広域連合（事業会計分）</t>
  </si>
  <si>
    <t>遊佐町総合交流促進施設株式会社</t>
    <rPh sb="0" eb="3">
      <t>ユザマチ</t>
    </rPh>
    <rPh sb="3" eb="5">
      <t>ソウゴウ</t>
    </rPh>
    <rPh sb="5" eb="7">
      <t>コウリュウ</t>
    </rPh>
    <rPh sb="7" eb="9">
      <t>ソクシン</t>
    </rPh>
    <rPh sb="9" eb="11">
      <t>シセツ</t>
    </rPh>
    <rPh sb="11" eb="15">
      <t>カブシキガイシャ</t>
    </rPh>
    <phoneticPr fontId="38"/>
  </si>
  <si>
    <t>-</t>
    <phoneticPr fontId="2"/>
  </si>
  <si>
    <t>-</t>
    <phoneticPr fontId="2"/>
  </si>
  <si>
    <t>遊佐パーキングエリアタウン整備基金</t>
    <rPh sb="0" eb="2">
      <t>ユザ</t>
    </rPh>
    <rPh sb="13" eb="15">
      <t>セイビ</t>
    </rPh>
    <rPh sb="15" eb="17">
      <t>キキン</t>
    </rPh>
    <phoneticPr fontId="5"/>
  </si>
  <si>
    <t>ふるさと基金</t>
    <rPh sb="4" eb="6">
      <t>キキン</t>
    </rPh>
    <phoneticPr fontId="38"/>
  </si>
  <si>
    <t>義務教育施設整備基金</t>
    <rPh sb="0" eb="2">
      <t>ギム</t>
    </rPh>
    <rPh sb="2" eb="4">
      <t>キョウイク</t>
    </rPh>
    <rPh sb="4" eb="6">
      <t>シセツ</t>
    </rPh>
    <rPh sb="6" eb="8">
      <t>セイビ</t>
    </rPh>
    <rPh sb="8" eb="10">
      <t>キキン</t>
    </rPh>
    <phoneticPr fontId="38"/>
  </si>
  <si>
    <t>公共施設等総合管理基金</t>
    <rPh sb="0" eb="2">
      <t>コウキョウ</t>
    </rPh>
    <rPh sb="2" eb="4">
      <t>シセツ</t>
    </rPh>
    <rPh sb="4" eb="5">
      <t>トウ</t>
    </rPh>
    <rPh sb="5" eb="7">
      <t>ソウゴウ</t>
    </rPh>
    <rPh sb="7" eb="9">
      <t>カンリ</t>
    </rPh>
    <rPh sb="9" eb="11">
      <t>キキン</t>
    </rPh>
    <phoneticPr fontId="38"/>
  </si>
  <si>
    <t>観光施設整備基金</t>
    <rPh sb="0" eb="2">
      <t>カンコウ</t>
    </rPh>
    <rPh sb="2" eb="4">
      <t>シセツ</t>
    </rPh>
    <rPh sb="4" eb="6">
      <t>セイビ</t>
    </rPh>
    <rPh sb="6" eb="8">
      <t>キキン</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</si>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</sst>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94796</c:v>
                </c:pt>
                <c:pt idx="1">
                  <c:v>85942</c:v>
                </c:pt>
                <c:pt idx="2">
                  <c:v>95007</c:v>
                </c:pt>
                <c:pt idx="3">
                  <c:v>98176</c:v>
                </c:pt>
                <c:pt idx="4">
                  <c:v>119283</c:v>
                </c:pt>
              </c:numCache>
            </c:numRef>
          </c:val>
          <c:smooth val="0"/>
          <c:extLst>
            <c:ext xmlns:c16="http://schemas.microsoft.com/office/drawing/2014/chart" uri="{C3380CC4-5D6E-409C-BE32-E72D297353CC}">
              <c16:uniqueId val="{00000000-E014-4025-85CF-8182E13136C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119204</c:v>
                </c:pt>
                <c:pt idx="1">
                  <c:v>143564</c:v>
                </c:pt>
                <c:pt idx="2">
                  <c:v>86643</c:v>
                </c:pt>
                <c:pt idx="3">
                  <c:v>71933</c:v>
                </c:pt>
                <c:pt idx="4">
                  <c:v>83347</c:v>
                </c:pt>
              </c:numCache>
            </c:numRef>
          </c:val>
          <c:smooth val="0"/>
          <c:extLst>
            <c:ext xmlns:c16="http://schemas.microsoft.com/office/drawing/2014/chart" uri="{C3380CC4-5D6E-409C-BE32-E72D297353CC}">
              <c16:uniqueId val="{00000001-E014-4025-85CF-8182E13136C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10.15</c:v>
                </c:pt>
                <c:pt idx="1">
                  <c:v>10.08</c:v>
                </c:pt>
                <c:pt idx="2">
                  <c:v>10.210000000000001</c:v>
                </c:pt>
                <c:pt idx="3">
                  <c:v>10.89</c:v>
                </c:pt>
                <c:pt idx="4">
                  <c:v>10.14</c:v>
                </c:pt>
              </c:numCache>
            </c:numRef>
          </c:val>
          <c:extLst>
            <c:ext xmlns:c16="http://schemas.microsoft.com/office/drawing/2014/chart" uri="{C3380CC4-5D6E-409C-BE32-E72D297353CC}">
              <c16:uniqueId val="{00000000-52D8-40C4-BBC7-EB814FA7079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24.2</c:v>
                </c:pt>
                <c:pt idx="1">
                  <c:v>22.74</c:v>
                </c:pt>
                <c:pt idx="2">
                  <c:v>21.79</c:v>
                </c:pt>
                <c:pt idx="3">
                  <c:v>20.55</c:v>
                </c:pt>
                <c:pt idx="4">
                  <c:v>16.32</c:v>
                </c:pt>
              </c:numCache>
            </c:numRef>
          </c:val>
          <c:extLst>
            <c:ext xmlns:c16="http://schemas.microsoft.com/office/drawing/2014/chart" uri="{C3380CC4-5D6E-409C-BE32-E72D297353CC}">
              <c16:uniqueId val="{00000001-52D8-40C4-BBC7-EB814FA7079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7.0000000000000007E-2</c:v>
                </c:pt>
                <c:pt idx="1">
                  <c:v>5.09</c:v>
                </c:pt>
                <c:pt idx="2">
                  <c:v>-1.87</c:v>
                </c:pt>
                <c:pt idx="3">
                  <c:v>-0.38</c:v>
                </c:pt>
                <c:pt idx="4">
                  <c:v>-4.66</c:v>
                </c:pt>
              </c:numCache>
            </c:numRef>
          </c:val>
          <c:smooth val="0"/>
          <c:extLst>
            <c:ext xmlns:c16="http://schemas.microsoft.com/office/drawing/2014/chart" uri="{C3380CC4-5D6E-409C-BE32-E72D297353CC}">
              <c16:uniqueId val="{00000002-52D8-40C4-BBC7-EB814FA7079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1.24</c:v>
                </c:pt>
                <c:pt idx="2">
                  <c:v>#N/A</c:v>
                </c:pt>
                <c:pt idx="3">
                  <c:v>1.26</c:v>
                </c:pt>
                <c:pt idx="4">
                  <c:v>#N/A</c:v>
                </c:pt>
                <c:pt idx="5">
                  <c:v>1.33</c:v>
                </c:pt>
                <c:pt idx="6">
                  <c:v>#N/A</c:v>
                </c:pt>
                <c:pt idx="7">
                  <c:v>1.89</c:v>
                </c:pt>
                <c:pt idx="8">
                  <c:v>0</c:v>
                </c:pt>
                <c:pt idx="9">
                  <c:v>0</c:v>
                </c:pt>
              </c:numCache>
            </c:numRef>
          </c:val>
          <c:extLst>
            <c:ext xmlns:c16="http://schemas.microsoft.com/office/drawing/2014/chart" uri="{C3380CC4-5D6E-409C-BE32-E72D297353CC}">
              <c16:uniqueId val="{00000000-CBEF-499A-A08D-0B72C8CE22F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BEF-499A-A08D-0B72C8CE22F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BEF-499A-A08D-0B72C8CE22FB}"/>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CBEF-499A-A08D-0B72C8CE22FB}"/>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0.01</c:v>
                </c:pt>
                <c:pt idx="2">
                  <c:v>#N/A</c:v>
                </c:pt>
                <c:pt idx="3">
                  <c:v>0.02</c:v>
                </c:pt>
                <c:pt idx="4">
                  <c:v>#N/A</c:v>
                </c:pt>
                <c:pt idx="5">
                  <c:v>0.01</c:v>
                </c:pt>
                <c:pt idx="6">
                  <c:v>#N/A</c:v>
                </c:pt>
                <c:pt idx="7">
                  <c:v>0.01</c:v>
                </c:pt>
                <c:pt idx="8">
                  <c:v>#N/A</c:v>
                </c:pt>
                <c:pt idx="9">
                  <c:v>0.04</c:v>
                </c:pt>
              </c:numCache>
            </c:numRef>
          </c:val>
          <c:extLst>
            <c:ext xmlns:c16="http://schemas.microsoft.com/office/drawing/2014/chart" uri="{C3380CC4-5D6E-409C-BE32-E72D297353CC}">
              <c16:uniqueId val="{00000004-CBEF-499A-A08D-0B72C8CE22FB}"/>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0.72</c:v>
                </c:pt>
                <c:pt idx="2">
                  <c:v>#N/A</c:v>
                </c:pt>
                <c:pt idx="3">
                  <c:v>1.0900000000000001</c:v>
                </c:pt>
                <c:pt idx="4">
                  <c:v>#N/A</c:v>
                </c:pt>
                <c:pt idx="5">
                  <c:v>0.88</c:v>
                </c:pt>
                <c:pt idx="6">
                  <c:v>#N/A</c:v>
                </c:pt>
                <c:pt idx="7">
                  <c:v>1.17</c:v>
                </c:pt>
                <c:pt idx="8">
                  <c:v>#N/A</c:v>
                </c:pt>
                <c:pt idx="9">
                  <c:v>0.69</c:v>
                </c:pt>
              </c:numCache>
            </c:numRef>
          </c:val>
          <c:extLst>
            <c:ext xmlns:c16="http://schemas.microsoft.com/office/drawing/2014/chart" uri="{C3380CC4-5D6E-409C-BE32-E72D297353CC}">
              <c16:uniqueId val="{00000005-CBEF-499A-A08D-0B72C8CE22FB}"/>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1.2</c:v>
                </c:pt>
                <c:pt idx="2">
                  <c:v>#N/A</c:v>
                </c:pt>
                <c:pt idx="3">
                  <c:v>1.22</c:v>
                </c:pt>
                <c:pt idx="4">
                  <c:v>#N/A</c:v>
                </c:pt>
                <c:pt idx="5">
                  <c:v>1.33</c:v>
                </c:pt>
                <c:pt idx="6">
                  <c:v>#N/A</c:v>
                </c:pt>
                <c:pt idx="7">
                  <c:v>2.16</c:v>
                </c:pt>
                <c:pt idx="8">
                  <c:v>#N/A</c:v>
                </c:pt>
                <c:pt idx="9">
                  <c:v>1.62</c:v>
                </c:pt>
              </c:numCache>
            </c:numRef>
          </c:val>
          <c:extLst>
            <c:ext xmlns:c16="http://schemas.microsoft.com/office/drawing/2014/chart" uri="{C3380CC4-5D6E-409C-BE32-E72D297353CC}">
              <c16:uniqueId val="{00000006-CBEF-499A-A08D-0B72C8CE22FB}"/>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0</c:v>
                </c:pt>
                <c:pt idx="1">
                  <c:v>0</c:v>
                </c:pt>
                <c:pt idx="2">
                  <c:v>0</c:v>
                </c:pt>
                <c:pt idx="3">
                  <c:v>0</c:v>
                </c:pt>
                <c:pt idx="4">
                  <c:v>0</c:v>
                </c:pt>
                <c:pt idx="5">
                  <c:v>0</c:v>
                </c:pt>
                <c:pt idx="6">
                  <c:v>0</c:v>
                </c:pt>
                <c:pt idx="7">
                  <c:v>0</c:v>
                </c:pt>
                <c:pt idx="8">
                  <c:v>#N/A</c:v>
                </c:pt>
                <c:pt idx="9">
                  <c:v>3.42</c:v>
                </c:pt>
              </c:numCache>
            </c:numRef>
          </c:val>
          <c:extLst>
            <c:ext xmlns:c16="http://schemas.microsoft.com/office/drawing/2014/chart" uri="{C3380CC4-5D6E-409C-BE32-E72D297353CC}">
              <c16:uniqueId val="{00000007-CBEF-499A-A08D-0B72C8CE22FB}"/>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10.15</c:v>
                </c:pt>
                <c:pt idx="2">
                  <c:v>#N/A</c:v>
                </c:pt>
                <c:pt idx="3">
                  <c:v>10.08</c:v>
                </c:pt>
                <c:pt idx="4">
                  <c:v>#N/A</c:v>
                </c:pt>
                <c:pt idx="5">
                  <c:v>10.199999999999999</c:v>
                </c:pt>
                <c:pt idx="6">
                  <c:v>#N/A</c:v>
                </c:pt>
                <c:pt idx="7">
                  <c:v>10.89</c:v>
                </c:pt>
                <c:pt idx="8">
                  <c:v>#N/A</c:v>
                </c:pt>
                <c:pt idx="9">
                  <c:v>10.14</c:v>
                </c:pt>
              </c:numCache>
            </c:numRef>
          </c:val>
          <c:extLst>
            <c:ext xmlns:c16="http://schemas.microsoft.com/office/drawing/2014/chart" uri="{C3380CC4-5D6E-409C-BE32-E72D297353CC}">
              <c16:uniqueId val="{00000008-CBEF-499A-A08D-0B72C8CE22FB}"/>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10.51</c:v>
                </c:pt>
                <c:pt idx="2">
                  <c:v>#N/A</c:v>
                </c:pt>
                <c:pt idx="3">
                  <c:v>10.83</c:v>
                </c:pt>
                <c:pt idx="4">
                  <c:v>#N/A</c:v>
                </c:pt>
                <c:pt idx="5">
                  <c:v>11.32</c:v>
                </c:pt>
                <c:pt idx="6">
                  <c:v>#N/A</c:v>
                </c:pt>
                <c:pt idx="7">
                  <c:v>11.69</c:v>
                </c:pt>
                <c:pt idx="8">
                  <c:v>#N/A</c:v>
                </c:pt>
                <c:pt idx="9">
                  <c:v>12.42</c:v>
                </c:pt>
              </c:numCache>
            </c:numRef>
          </c:val>
          <c:extLst>
            <c:ext xmlns:c16="http://schemas.microsoft.com/office/drawing/2014/chart" uri="{C3380CC4-5D6E-409C-BE32-E72D297353CC}">
              <c16:uniqueId val="{00000009-CBEF-499A-A08D-0B72C8CE22F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941</c:v>
                </c:pt>
                <c:pt idx="5">
                  <c:v>938</c:v>
                </c:pt>
                <c:pt idx="8">
                  <c:v>915</c:v>
                </c:pt>
                <c:pt idx="11">
                  <c:v>929</c:v>
                </c:pt>
                <c:pt idx="14">
                  <c:v>886</c:v>
                </c:pt>
              </c:numCache>
            </c:numRef>
          </c:val>
          <c:extLst>
            <c:ext xmlns:c16="http://schemas.microsoft.com/office/drawing/2014/chart" uri="{C3380CC4-5D6E-409C-BE32-E72D297353CC}">
              <c16:uniqueId val="{00000000-673F-4955-BAF2-ECC96E92760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73F-4955-BAF2-ECC96E92760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673F-4955-BAF2-ECC96E92760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c:v>
                </c:pt>
                <c:pt idx="3">
                  <c:v>2</c:v>
                </c:pt>
                <c:pt idx="6">
                  <c:v>2</c:v>
                </c:pt>
                <c:pt idx="9">
                  <c:v>2</c:v>
                </c:pt>
                <c:pt idx="12">
                  <c:v>2</c:v>
                </c:pt>
              </c:numCache>
            </c:numRef>
          </c:val>
          <c:extLst>
            <c:ext xmlns:c16="http://schemas.microsoft.com/office/drawing/2014/chart" uri="{C3380CC4-5D6E-409C-BE32-E72D297353CC}">
              <c16:uniqueId val="{00000003-673F-4955-BAF2-ECC96E92760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506</c:v>
                </c:pt>
                <c:pt idx="3">
                  <c:v>540</c:v>
                </c:pt>
                <c:pt idx="6">
                  <c:v>516</c:v>
                </c:pt>
                <c:pt idx="9">
                  <c:v>444</c:v>
                </c:pt>
                <c:pt idx="12">
                  <c:v>408</c:v>
                </c:pt>
              </c:numCache>
            </c:numRef>
          </c:val>
          <c:extLst>
            <c:ext xmlns:c16="http://schemas.microsoft.com/office/drawing/2014/chart" uri="{C3380CC4-5D6E-409C-BE32-E72D297353CC}">
              <c16:uniqueId val="{00000004-673F-4955-BAF2-ECC96E92760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73F-4955-BAF2-ECC96E92760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73F-4955-BAF2-ECC96E92760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842</c:v>
                </c:pt>
                <c:pt idx="3">
                  <c:v>857</c:v>
                </c:pt>
                <c:pt idx="6">
                  <c:v>918</c:v>
                </c:pt>
                <c:pt idx="9">
                  <c:v>1003</c:v>
                </c:pt>
                <c:pt idx="12">
                  <c:v>961</c:v>
                </c:pt>
              </c:numCache>
            </c:numRef>
          </c:val>
          <c:extLst>
            <c:ext xmlns:c16="http://schemas.microsoft.com/office/drawing/2014/chart" uri="{C3380CC4-5D6E-409C-BE32-E72D297353CC}">
              <c16:uniqueId val="{00000007-673F-4955-BAF2-ECC96E92760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409</c:v>
                </c:pt>
                <c:pt idx="2">
                  <c:v>#N/A</c:v>
                </c:pt>
                <c:pt idx="3">
                  <c:v>#N/A</c:v>
                </c:pt>
                <c:pt idx="4">
                  <c:v>461</c:v>
                </c:pt>
                <c:pt idx="5">
                  <c:v>#N/A</c:v>
                </c:pt>
                <c:pt idx="6">
                  <c:v>#N/A</c:v>
                </c:pt>
                <c:pt idx="7">
                  <c:v>521</c:v>
                </c:pt>
                <c:pt idx="8">
                  <c:v>#N/A</c:v>
                </c:pt>
                <c:pt idx="9">
                  <c:v>#N/A</c:v>
                </c:pt>
                <c:pt idx="10">
                  <c:v>520</c:v>
                </c:pt>
                <c:pt idx="11">
                  <c:v>#N/A</c:v>
                </c:pt>
                <c:pt idx="12">
                  <c:v>#N/A</c:v>
                </c:pt>
                <c:pt idx="13">
                  <c:v>485</c:v>
                </c:pt>
                <c:pt idx="14">
                  <c:v>#N/A</c:v>
                </c:pt>
              </c:numCache>
            </c:numRef>
          </c:val>
          <c:smooth val="0"/>
          <c:extLst>
            <c:ext xmlns:c16="http://schemas.microsoft.com/office/drawing/2014/chart" uri="{C3380CC4-5D6E-409C-BE32-E72D297353CC}">
              <c16:uniqueId val="{00000008-673F-4955-BAF2-ECC96E92760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8500</c:v>
                </c:pt>
                <c:pt idx="5">
                  <c:v>8613</c:v>
                </c:pt>
                <c:pt idx="8">
                  <c:v>8064</c:v>
                </c:pt>
                <c:pt idx="11">
                  <c:v>7740</c:v>
                </c:pt>
                <c:pt idx="14">
                  <c:v>7208</c:v>
                </c:pt>
              </c:numCache>
            </c:numRef>
          </c:val>
          <c:extLst>
            <c:ext xmlns:c16="http://schemas.microsoft.com/office/drawing/2014/chart" uri="{C3380CC4-5D6E-409C-BE32-E72D297353CC}">
              <c16:uniqueId val="{00000000-C6FE-4B8D-88D7-4112D0E0ADA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c:v>
                </c:pt>
                <c:pt idx="5">
                  <c:v>0</c:v>
                </c:pt>
                <c:pt idx="8">
                  <c:v>0</c:v>
                </c:pt>
                <c:pt idx="11">
                  <c:v>0</c:v>
                </c:pt>
                <c:pt idx="14">
                  <c:v>3</c:v>
                </c:pt>
              </c:numCache>
            </c:numRef>
          </c:val>
          <c:extLst>
            <c:ext xmlns:c16="http://schemas.microsoft.com/office/drawing/2014/chart" uri="{C3380CC4-5D6E-409C-BE32-E72D297353CC}">
              <c16:uniqueId val="{00000001-C6FE-4B8D-88D7-4112D0E0ADA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3371</c:v>
                </c:pt>
                <c:pt idx="5">
                  <c:v>3573</c:v>
                </c:pt>
                <c:pt idx="8">
                  <c:v>3614</c:v>
                </c:pt>
                <c:pt idx="11">
                  <c:v>4012</c:v>
                </c:pt>
                <c:pt idx="14">
                  <c:v>3595</c:v>
                </c:pt>
              </c:numCache>
            </c:numRef>
          </c:val>
          <c:extLst>
            <c:ext xmlns:c16="http://schemas.microsoft.com/office/drawing/2014/chart" uri="{C3380CC4-5D6E-409C-BE32-E72D297353CC}">
              <c16:uniqueId val="{00000002-C6FE-4B8D-88D7-4112D0E0ADA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6FE-4B8D-88D7-4112D0E0ADA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6FE-4B8D-88D7-4112D0E0ADA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6FE-4B8D-88D7-4112D0E0ADA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1097</c:v>
                </c:pt>
                <c:pt idx="3">
                  <c:v>1049</c:v>
                </c:pt>
                <c:pt idx="6">
                  <c:v>1042</c:v>
                </c:pt>
                <c:pt idx="9">
                  <c:v>997</c:v>
                </c:pt>
                <c:pt idx="12">
                  <c:v>991</c:v>
                </c:pt>
              </c:numCache>
            </c:numRef>
          </c:val>
          <c:extLst>
            <c:ext xmlns:c16="http://schemas.microsoft.com/office/drawing/2014/chart" uri="{C3380CC4-5D6E-409C-BE32-E72D297353CC}">
              <c16:uniqueId val="{00000006-C6FE-4B8D-88D7-4112D0E0ADA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7</c:v>
                </c:pt>
                <c:pt idx="3">
                  <c:v>6</c:v>
                </c:pt>
                <c:pt idx="6">
                  <c:v>6</c:v>
                </c:pt>
                <c:pt idx="9">
                  <c:v>6</c:v>
                </c:pt>
                <c:pt idx="12">
                  <c:v>5</c:v>
                </c:pt>
              </c:numCache>
            </c:numRef>
          </c:val>
          <c:extLst>
            <c:ext xmlns:c16="http://schemas.microsoft.com/office/drawing/2014/chart" uri="{C3380CC4-5D6E-409C-BE32-E72D297353CC}">
              <c16:uniqueId val="{00000007-C6FE-4B8D-88D7-4112D0E0ADA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4170</c:v>
                </c:pt>
                <c:pt idx="3">
                  <c:v>4033</c:v>
                </c:pt>
                <c:pt idx="6">
                  <c:v>3741</c:v>
                </c:pt>
                <c:pt idx="9">
                  <c:v>3441</c:v>
                </c:pt>
                <c:pt idx="12">
                  <c:v>3028</c:v>
                </c:pt>
              </c:numCache>
            </c:numRef>
          </c:val>
          <c:extLst>
            <c:ext xmlns:c16="http://schemas.microsoft.com/office/drawing/2014/chart" uri="{C3380CC4-5D6E-409C-BE32-E72D297353CC}">
              <c16:uniqueId val="{00000008-C6FE-4B8D-88D7-4112D0E0ADA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C6FE-4B8D-88D7-4112D0E0ADA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9499</c:v>
                </c:pt>
                <c:pt idx="3">
                  <c:v>9807</c:v>
                </c:pt>
                <c:pt idx="6">
                  <c:v>9537</c:v>
                </c:pt>
                <c:pt idx="9">
                  <c:v>8969</c:v>
                </c:pt>
                <c:pt idx="12">
                  <c:v>8586</c:v>
                </c:pt>
              </c:numCache>
            </c:numRef>
          </c:val>
          <c:extLst>
            <c:ext xmlns:c16="http://schemas.microsoft.com/office/drawing/2014/chart" uri="{C3380CC4-5D6E-409C-BE32-E72D297353CC}">
              <c16:uniqueId val="{0000000A-C6FE-4B8D-88D7-4112D0E0ADA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2901</c:v>
                </c:pt>
                <c:pt idx="2">
                  <c:v>#N/A</c:v>
                </c:pt>
                <c:pt idx="3">
                  <c:v>#N/A</c:v>
                </c:pt>
                <c:pt idx="4">
                  <c:v>2709</c:v>
                </c:pt>
                <c:pt idx="5">
                  <c:v>#N/A</c:v>
                </c:pt>
                <c:pt idx="6">
                  <c:v>#N/A</c:v>
                </c:pt>
                <c:pt idx="7">
                  <c:v>2649</c:v>
                </c:pt>
                <c:pt idx="8">
                  <c:v>#N/A</c:v>
                </c:pt>
                <c:pt idx="9">
                  <c:v>#N/A</c:v>
                </c:pt>
                <c:pt idx="10">
                  <c:v>1660</c:v>
                </c:pt>
                <c:pt idx="11">
                  <c:v>#N/A</c:v>
                </c:pt>
                <c:pt idx="12">
                  <c:v>#N/A</c:v>
                </c:pt>
                <c:pt idx="13">
                  <c:v>1803</c:v>
                </c:pt>
                <c:pt idx="14">
                  <c:v>#N/A</c:v>
                </c:pt>
              </c:numCache>
            </c:numRef>
          </c:val>
          <c:smooth val="0"/>
          <c:extLst>
            <c:ext xmlns:c16="http://schemas.microsoft.com/office/drawing/2014/chart" uri="{C3380CC4-5D6E-409C-BE32-E72D297353CC}">
              <c16:uniqueId val="{0000000B-C6FE-4B8D-88D7-4112D0E0ADA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1138</c:v>
                </c:pt>
                <c:pt idx="1">
                  <c:v>1079</c:v>
                </c:pt>
                <c:pt idx="2">
                  <c:v>866</c:v>
                </c:pt>
              </c:numCache>
            </c:numRef>
          </c:val>
          <c:extLst>
            <c:ext xmlns:c16="http://schemas.microsoft.com/office/drawing/2014/chart" uri="{C3380CC4-5D6E-409C-BE32-E72D297353CC}">
              <c16:uniqueId val="{00000000-21DB-47E9-BB1F-208A90C76A1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155</c:v>
                </c:pt>
                <c:pt idx="1">
                  <c:v>105</c:v>
                </c:pt>
                <c:pt idx="2">
                  <c:v>55</c:v>
                </c:pt>
              </c:numCache>
            </c:numRef>
          </c:val>
          <c:extLst>
            <c:ext xmlns:c16="http://schemas.microsoft.com/office/drawing/2014/chart" uri="{C3380CC4-5D6E-409C-BE32-E72D297353CC}">
              <c16:uniqueId val="{00000001-21DB-47E9-BB1F-208A90C76A1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1912</c:v>
                </c:pt>
                <c:pt idx="1">
                  <c:v>2370</c:v>
                </c:pt>
                <c:pt idx="2">
                  <c:v>2180</c:v>
                </c:pt>
              </c:numCache>
            </c:numRef>
          </c:val>
          <c:extLst>
            <c:ext xmlns:c16="http://schemas.microsoft.com/office/drawing/2014/chart" uri="{C3380CC4-5D6E-409C-BE32-E72D297353CC}">
              <c16:uniqueId val="{00000002-21DB-47E9-BB1F-208A90C76A1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元利償還金については、平成２２年度からの過疎債の借り入れにより平成２５年度から元金償還が始まり、以降過疎債の元金償還が続いている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が、令和６年度は新たに元金償還が始まった事業分もあるものの、償還終了となった事業分が大きかったため、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前年度比</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４２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となっている。公営企業債の元利償還金に対する繰入金は減少したものの、中長期的には増加傾向が続くと思われる。令和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年度における算入公債費等については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８８６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百万円で、対前年比</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４３</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となっている。今後は、小学校改築事業、広畑橋改築事業</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、災害復旧事業</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伴い増発した地方債の元金償還が開始となり、将来においても遊佐パーキングエリアタウン整備事業実施に伴う地方債増発を想定しているため、以降の年度においては元利償還額が増加すると想定している。事業内容の精査、国・県補助金等の財源の確保により、地方債借入の抑制を図ると同時に、可能な限り繰上償還に取り組む。</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満期一括償還地方債の借入に係る積み立てはない。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将来負担額の内訳をみると、一般会計等の地方債現在高は令和３年度の繰上償還実施、地方債発行の抑制により、令和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大きく減少している。公営企業債等繰入見込額については、平成３０年度以降減少傾向にある。令和元年度、２年度には新庁舎建設事業にかかる地方債が加わり、一時的に将来負担比率の算定式における分子となる数値は増加したが、令和３年度以降、財政調整基金や減債基金の取崩しによる増減幅はあるものの、遊佐パーキングエリアタウン整備基金への積み増しや公共施設等総合管理基金の創設により充当可能基金は増加し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きた。しかし、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年度においては、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災害復旧事業の一般財源確保のための財政調整基金の取崩額増額と、ふるさと納税寄附金の減額によるふるさと基金積立金の減額により、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将来負担比率の分子は前年比</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１４３</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は、繰上償還や基金積立に対応するための財源確保が厳しくなり、遊佐パーキングエリアタウン整備事業など大きな事業も控えているため地方債増発を想定しているが、現在の将来負担比率を維持していくため、可能な限り繰上償還や基金積立に取り組んでいく。</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山形県遊佐町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年度決算剰余金の１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２の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２８６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百万円を含む</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３０４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百万円を財政調整基金に積立てたほか、ふるさと基金に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４７６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百万円、遊佐パーキングエリアタウン整備事業に対応するための同基金に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１０</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百万円等を積立てた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。一方、</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一般財源として財政調整基金を５１７百万円、各種行政需要財源としてふるさと納税寄附金を原資としたふるさと基金を６７１百万円取崩したことにより、基金全体としては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４５４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３，１０１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は、基金積立に対応するための財源確保が厳しくなり、遊佐パーキングエリアタウン整備事業の財源として基金取り崩しを想定しているが、現在の将来負担比率を維持していくため、可能な限り基金積立に取り組んで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・遊佐パーキングエリアタウン整備基金：遊佐パーキングエリアタウンの整備</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・ふるさと基金：ふるさと納税の際の納税者の意向に沿う事業への財源充当</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・義務教育施設整備基金：町内小中学校施設・設備の維持、改修、更新等</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・公共施設等総合管理基金：公共施設等の保全、更新、改修、修繕及び除却等</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・観光施設整備基金：観光産業の振興を目的とした観光施設の整備</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・遊佐パーキングエリアタウン整備基金：令和８年度に予定されている遊佐パーキングエリアタウン整備事業の本体工事の着実な推進のため</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１０</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百万円を積み立てたことによる増加</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・ふるさと基金：令和６年度に４７６百万円を積立てた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年度積立分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６７１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百万円を取崩し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ことで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１９５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・義務教育施設整備基金：学校</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施設改修のための４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百万円の取崩しによる減少</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体育施設等改修のための３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取崩し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・観光施設整備基金：観光施設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改修のための３０</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百万円の取崩し、１０百万円の積立てによる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２０</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百万円の減少</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・遊佐パーキングエリアタウン整備基金：整備に向け積み立てていく。</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・公共施設等総合管理基金、観光施設整備基金：老朽化により今後想定される公共施設、観光施設の保全、更新等に対応するため積み立てていく。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・一般財源不足分として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５１７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百万円を取崩し、令和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年度決算剰余金の１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２の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２８６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百万円を含む</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３０４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百万円を積立てた結果、</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２１３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百万円減の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８６６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口減少や景気低迷による町税の減収や自然災害の発生など不測の事態に備えるため、適切な人事管理や各事業の見直しを行い収支の改善に努めるとともに、財政調整基金の残高は標準財政規模の２０パーセント程度を目途に積み立てることとし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・起債償還のため、毎年５０百万円を取崩し地域集落排水事業、公共下水道事業への繰出金に充当している。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引き続き地域集落排水事業、公共下水道事業の地方債償還に活用する一方、令和３年度に両事業の償還がピークを迎えたため、将来の借入額、償還額の推移を見ながら、今後の基金活用方法を検討する。同時に、基金残高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５百万円となっているため、財政状況を勘案しながら積み増しを図っていく。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12,157
12,074
208.39
11,669,683
10,719,649
538,097
5,306,002
8,585,955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40.7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本町では急速に進む人口減少と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少子化・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高齢化に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より、税収等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自主財源の確保が難しく、財政基盤は依然として厳しい状況にある。このため、令和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年度における財政力指数については類似団体平均を０．１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８</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おり、自主財源の確保は大きな課題となっている。これまでも徴収率の向上による町税収入の確保に努めてきたが、今後は更に定住化対策を積極的に実施することにより、人口減少の歯止めと税収確保の両面による改善を図る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94403</xdr:rowOff>
    </xdr:from>
    <xdr:to>
      <xdr:col>23</xdr:col>
      <xdr:colOff>133350</xdr:colOff>
      <xdr:row>44</xdr:row>
      <xdr:rowOff>100754</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438053"/>
          <a:ext cx="0" cy="12065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72831</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616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100754</xdr:rowOff>
    </xdr:from>
    <xdr:to>
      <xdr:col>24</xdr:col>
      <xdr:colOff>12700</xdr:colOff>
      <xdr:row>44</xdr:row>
      <xdr:rowOff>100754</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44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9330</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6181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94403</xdr:rowOff>
    </xdr:from>
    <xdr:to>
      <xdr:col>24</xdr:col>
      <xdr:colOff>12700</xdr:colOff>
      <xdr:row>37</xdr:row>
      <xdr:rowOff>94403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438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12277</xdr:rowOff>
    </xdr:from>
    <xdr:to>
      <xdr:col>23</xdr:col>
      <xdr:colOff>133350</xdr:colOff>
      <xdr:row>44</xdr:row>
      <xdr:rowOff>12277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55607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4673</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2055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159596</xdr:rowOff>
    </xdr:from>
    <xdr:to>
      <xdr:col>23</xdr:col>
      <xdr:colOff>184150</xdr:colOff>
      <xdr:row>43</xdr:row>
      <xdr:rowOff>89746</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12277</xdr:rowOff>
    </xdr:from>
    <xdr:to>
      <xdr:col>19</xdr:col>
      <xdr:colOff>133350</xdr:colOff>
      <xdr:row>44</xdr:row>
      <xdr:rowOff>12277</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55607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167640</xdr:rowOff>
    </xdr:from>
    <xdr:to>
      <xdr:col>19</xdr:col>
      <xdr:colOff>184150</xdr:colOff>
      <xdr:row>43</xdr:row>
      <xdr:rowOff>97790</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107967</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137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4233</xdr:rowOff>
    </xdr:from>
    <xdr:to>
      <xdr:col>15</xdr:col>
      <xdr:colOff>82550</xdr:colOff>
      <xdr:row>44</xdr:row>
      <xdr:rowOff>12277</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54803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12277</xdr:rowOff>
    </xdr:from>
    <xdr:to>
      <xdr:col>15</xdr:col>
      <xdr:colOff>133350</xdr:colOff>
      <xdr:row>43</xdr:row>
      <xdr:rowOff>113877</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38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124054</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153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167640</xdr:rowOff>
    </xdr:from>
    <xdr:to>
      <xdr:col>11</xdr:col>
      <xdr:colOff>31750</xdr:colOff>
      <xdr:row>44</xdr:row>
      <xdr:rowOff>4233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53999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4233</xdr:rowOff>
    </xdr:from>
    <xdr:to>
      <xdr:col>11</xdr:col>
      <xdr:colOff>82550</xdr:colOff>
      <xdr:row>43</xdr:row>
      <xdr:rowOff>105833</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116010</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145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116010</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145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132927</xdr:rowOff>
    </xdr:from>
    <xdr:to>
      <xdr:col>23</xdr:col>
      <xdr:colOff>184150</xdr:colOff>
      <xdr:row>44</xdr:row>
      <xdr:rowOff>63077</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50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28804</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401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132927</xdr:rowOff>
    </xdr:from>
    <xdr:to>
      <xdr:col>19</xdr:col>
      <xdr:colOff>184150</xdr:colOff>
      <xdr:row>44</xdr:row>
      <xdr:rowOff>63077</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50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47854</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5916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132927</xdr:rowOff>
    </xdr:from>
    <xdr:to>
      <xdr:col>15</xdr:col>
      <xdr:colOff>133350</xdr:colOff>
      <xdr:row>44</xdr:row>
      <xdr:rowOff>63077</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50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47854</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59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124883</xdr:rowOff>
    </xdr:from>
    <xdr:to>
      <xdr:col>11</xdr:col>
      <xdr:colOff>82550</xdr:colOff>
      <xdr:row>44</xdr:row>
      <xdr:rowOff>55033</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39810</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116840</xdr:rowOff>
    </xdr:from>
    <xdr:to>
      <xdr:col>7</xdr:col>
      <xdr:colOff>31750</xdr:colOff>
      <xdr:row>44</xdr:row>
      <xdr:rowOff>46990</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48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31767</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575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本町では急速に進む人口減少と少子化・高齢化により、税収等自主財源の確保が難しく、財政基盤は依然として厳しい状況にある。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そのため、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年度における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経常収支比率は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ポイント下回って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いるが、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自主財源</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不足、人件費上昇や物価高騰による経常的支出への影響、公債費の増額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は大きな課題となる。徴収率の向上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や積極的な</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定住化対策</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による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人口減少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対策による財源の確保、事業の見直しによる経常的支出削減などに引き続き取り組む必要がある。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16002</xdr:rowOff>
    </xdr:from>
    <xdr:to>
      <xdr:col>23</xdr:col>
      <xdr:colOff>133350</xdr:colOff>
      <xdr:row>65</xdr:row>
      <xdr:rowOff>128524</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9960102"/>
          <a:ext cx="0" cy="13126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100601</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244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128524</xdr:rowOff>
    </xdr:from>
    <xdr:to>
      <xdr:col>24</xdr:col>
      <xdr:colOff>12700</xdr:colOff>
      <xdr:row>65</xdr:row>
      <xdr:rowOff>128524</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272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102379</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703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16002</xdr:rowOff>
    </xdr:from>
    <xdr:to>
      <xdr:col>24</xdr:col>
      <xdr:colOff>12700</xdr:colOff>
      <xdr:row>58</xdr:row>
      <xdr:rowOff>16002</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9960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61722</xdr:rowOff>
    </xdr:from>
    <xdr:to>
      <xdr:col>23</xdr:col>
      <xdr:colOff>133350</xdr:colOff>
      <xdr:row>59</xdr:row>
      <xdr:rowOff>148590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114800" y="10177272"/>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89171</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204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117094</xdr:rowOff>
    </xdr:from>
    <xdr:to>
      <xdr:col>23</xdr:col>
      <xdr:colOff>184150</xdr:colOff>
      <xdr:row>60</xdr:row>
      <xdr:rowOff>47244</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232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148590</xdr:rowOff>
    </xdr:from>
    <xdr:to>
      <xdr:col>19</xdr:col>
      <xdr:colOff>133350</xdr:colOff>
      <xdr:row>59</xdr:row>
      <xdr:rowOff>155829</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3225800" y="10264140"/>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59</xdr:row>
      <xdr:rowOff>105029</xdr:rowOff>
    </xdr:from>
    <xdr:to>
      <xdr:col>19</xdr:col>
      <xdr:colOff>184150</xdr:colOff>
      <xdr:row>60</xdr:row>
      <xdr:rowOff>35179</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220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19956</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306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18288</xdr:rowOff>
    </xdr:from>
    <xdr:to>
      <xdr:col>15</xdr:col>
      <xdr:colOff>82550</xdr:colOff>
      <xdr:row>59</xdr:row>
      <xdr:rowOff>155829</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0133838"/>
          <a:ext cx="889000" cy="137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64008</xdr:rowOff>
    </xdr:from>
    <xdr:to>
      <xdr:col>15</xdr:col>
      <xdr:colOff>133350</xdr:colOff>
      <xdr:row>59</xdr:row>
      <xdr:rowOff>165608</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179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4335</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9948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18288</xdr:rowOff>
    </xdr:from>
    <xdr:to>
      <xdr:col>11</xdr:col>
      <xdr:colOff>31750</xdr:colOff>
      <xdr:row>59</xdr:row>
      <xdr:rowOff>129286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133838"/>
          <a:ext cx="8890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58</xdr:row>
      <xdr:rowOff>165481</xdr:rowOff>
    </xdr:from>
    <xdr:to>
      <xdr:col>11</xdr:col>
      <xdr:colOff>82550</xdr:colOff>
      <xdr:row>59</xdr:row>
      <xdr:rowOff>95631</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10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80408</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195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92964</xdr:rowOff>
    </xdr:from>
    <xdr:to>
      <xdr:col>7</xdr:col>
      <xdr:colOff>31750</xdr:colOff>
      <xdr:row>60</xdr:row>
      <xdr:rowOff>23114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20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7891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29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10922</xdr:rowOff>
    </xdr:from>
    <xdr:to>
      <xdr:col>23</xdr:col>
      <xdr:colOff>184150</xdr:colOff>
      <xdr:row>59</xdr:row>
      <xdr:rowOff>112522</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0126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27449</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9971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97790</xdr:rowOff>
    </xdr:from>
    <xdr:to>
      <xdr:col>19</xdr:col>
      <xdr:colOff>184150</xdr:colOff>
      <xdr:row>60</xdr:row>
      <xdr:rowOff>27940</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38117</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9982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105029</xdr:rowOff>
    </xdr:from>
    <xdr:to>
      <xdr:col>15</xdr:col>
      <xdr:colOff>133350</xdr:colOff>
      <xdr:row>60</xdr:row>
      <xdr:rowOff>35179</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220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19956</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0306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58</xdr:row>
      <xdr:rowOff>138938</xdr:rowOff>
    </xdr:from>
    <xdr:to>
      <xdr:col>11</xdr:col>
      <xdr:colOff>82550</xdr:colOff>
      <xdr:row>59</xdr:row>
      <xdr:rowOff>69088</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083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79265</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9851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78486</xdr:rowOff>
    </xdr:from>
    <xdr:to>
      <xdr:col>7</xdr:col>
      <xdr:colOff>31750</xdr:colOff>
      <xdr:row>60</xdr:row>
      <xdr:rowOff>8636</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19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18813</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9962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[257,142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これまでの人件費削減に向けた取り組みに加え、町有施設の指定管理者制度による民間委託の実施や内部管理コストの削減を図ってきたが、令和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大雨災害に対応するための職員人件費の増、災害復旧事業・被災者支援事業による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から、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１１，９８２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円上回った。物価高騰や人件費上昇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定年延長等により、人件費・物件費ともに増額傾向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にあることから、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適切な人員配置や業務内容精査によ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更なる節減を図る必要がある。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79375</xdr:rowOff>
    </xdr:from>
    <xdr:to>
      <xdr:col>27</xdr:col>
      <xdr:colOff>184150</xdr:colOff>
      <xdr:row>90</xdr:row>
      <xdr:rowOff>79375</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108602</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161925</xdr:rowOff>
    </xdr:from>
    <xdr:to>
      <xdr:col>27</xdr:col>
      <xdr:colOff>184150</xdr:colOff>
      <xdr:row>86</xdr:row>
      <xdr:rowOff>161925</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19702</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73025</xdr:rowOff>
    </xdr:from>
    <xdr:to>
      <xdr:col>27</xdr:col>
      <xdr:colOff>184150</xdr:colOff>
      <xdr:row>83</xdr:row>
      <xdr:rowOff>73025</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102252</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79</xdr:row>
      <xdr:rowOff>155575</xdr:rowOff>
    </xdr:from>
    <xdr:to>
      <xdr:col>27</xdr:col>
      <xdr:colOff>184150</xdr:colOff>
      <xdr:row>79</xdr:row>
      <xdr:rowOff>155575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13352</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158934</xdr:rowOff>
    </xdr:from>
    <xdr:to>
      <xdr:col>23</xdr:col>
      <xdr:colOff>133350</xdr:colOff>
      <xdr:row>89</xdr:row>
      <xdr:rowOff>60258</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953000" y="13874934"/>
          <a:ext cx="0" cy="14443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32335</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5041900" y="15291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636,820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60258</xdr:rowOff>
    </xdr:from>
    <xdr:to>
      <xdr:col>24</xdr:col>
      <xdr:colOff>12700</xdr:colOff>
      <xdr:row>89</xdr:row>
      <xdr:rowOff>60258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531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73861</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5041900" y="13618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158934</xdr:rowOff>
    </xdr:from>
    <xdr:to>
      <xdr:col>24</xdr:col>
      <xdr:colOff>12700</xdr:colOff>
      <xdr:row>80</xdr:row>
      <xdr:rowOff>158934</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3874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25718</xdr:rowOff>
    </xdr:from>
    <xdr:to>
      <xdr:col>23</xdr:col>
      <xdr:colOff>133350</xdr:colOff>
      <xdr:row>82</xdr:row>
      <xdr:rowOff>115204</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114800" y="14084618"/>
          <a:ext cx="838200" cy="89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44790</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5041900" y="139322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28263</xdr:rowOff>
    </xdr:from>
    <xdr:to>
      <xdr:col>23</xdr:col>
      <xdr:colOff>184150</xdr:colOff>
      <xdr:row>82</xdr:row>
      <xdr:rowOff>129863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902200" y="1408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170724</xdr:rowOff>
    </xdr:from>
    <xdr:to>
      <xdr:col>19</xdr:col>
      <xdr:colOff>133350</xdr:colOff>
      <xdr:row>82</xdr:row>
      <xdr:rowOff>25718</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3225800" y="14058174"/>
          <a:ext cx="889000" cy="26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130339</xdr:rowOff>
    </xdr:from>
    <xdr:to>
      <xdr:col>19</xdr:col>
      <xdr:colOff>184150</xdr:colOff>
      <xdr:row>82</xdr:row>
      <xdr:rowOff>60489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064000" y="14017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70666</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733800" y="137866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162686</xdr:rowOff>
    </xdr:from>
    <xdr:to>
      <xdr:col>15</xdr:col>
      <xdr:colOff>82550</xdr:colOff>
      <xdr:row>81</xdr:row>
      <xdr:rowOff>170724</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2336800" y="14050136"/>
          <a:ext cx="889000" cy="8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102552</xdr:rowOff>
    </xdr:from>
    <xdr:to>
      <xdr:col>15</xdr:col>
      <xdr:colOff>133350</xdr:colOff>
      <xdr:row>82</xdr:row>
      <xdr:rowOff>32702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3175000" y="13990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42879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844800" y="13758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92644</xdr:rowOff>
    </xdr:from>
    <xdr:to>
      <xdr:col>11</xdr:col>
      <xdr:colOff>31750</xdr:colOff>
      <xdr:row>81</xdr:row>
      <xdr:rowOff>162686</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1447800" y="13980094"/>
          <a:ext cx="889000" cy="70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78336</xdr:rowOff>
    </xdr:from>
    <xdr:to>
      <xdr:col>11</xdr:col>
      <xdr:colOff>82550</xdr:colOff>
      <xdr:row>82</xdr:row>
      <xdr:rowOff>8486</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286000" y="13965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18663</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955800" y="13734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45845</xdr:rowOff>
    </xdr:from>
    <xdr:to>
      <xdr:col>7</xdr:col>
      <xdr:colOff>31750</xdr:colOff>
      <xdr:row>81</xdr:row>
      <xdr:rowOff>147445</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397000" y="1393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132222</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066800" y="1401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64404</xdr:rowOff>
    </xdr:from>
    <xdr:to>
      <xdr:col>23</xdr:col>
      <xdr:colOff>184150</xdr:colOff>
      <xdr:row>82</xdr:row>
      <xdr:rowOff>166004</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902200" y="14123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36481</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5041900" y="1409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146368</xdr:rowOff>
    </xdr:from>
    <xdr:to>
      <xdr:col>19</xdr:col>
      <xdr:colOff>184150</xdr:colOff>
      <xdr:row>82</xdr:row>
      <xdr:rowOff>76518</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064000" y="14033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61295</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733800" y="141201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119924</xdr:rowOff>
    </xdr:from>
    <xdr:to>
      <xdr:col>15</xdr:col>
      <xdr:colOff>133350</xdr:colOff>
      <xdr:row>82</xdr:row>
      <xdr:rowOff>50074</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3175000" y="14007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34851</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844800" y="14093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111886</xdr:rowOff>
    </xdr:from>
    <xdr:to>
      <xdr:col>11</xdr:col>
      <xdr:colOff>82550</xdr:colOff>
      <xdr:row>82</xdr:row>
      <xdr:rowOff>42036</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286000" y="13999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26813</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955800" y="14085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41844</xdr:rowOff>
    </xdr:from>
    <xdr:to>
      <xdr:col>7</xdr:col>
      <xdr:colOff>31750</xdr:colOff>
      <xdr:row>81</xdr:row>
      <xdr:rowOff>143444</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397000" y="13929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153621</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066800" y="13698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類似団体平均を０．</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ポイント上回っているが、県内の団体の中では最下位に近く、依然として低い水準で推移している。給料表に定める給料月額と改定率が、国と比較し低いことが要因となっている。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162278</xdr:rowOff>
    </xdr:from>
    <xdr:to>
      <xdr:col>81</xdr:col>
      <xdr:colOff>44450</xdr:colOff>
      <xdr:row>89</xdr:row>
      <xdr:rowOff>43039</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706828"/>
          <a:ext cx="0" cy="15952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15116</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274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43039</xdr:rowOff>
    </xdr:from>
    <xdr:to>
      <xdr:col>81</xdr:col>
      <xdr:colOff>133350</xdr:colOff>
      <xdr:row>89</xdr:row>
      <xdr:rowOff>43039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302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77205</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45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162278</xdr:rowOff>
    </xdr:from>
    <xdr:to>
      <xdr:col>81</xdr:col>
      <xdr:colOff>133350</xdr:colOff>
      <xdr:row>79</xdr:row>
      <xdr:rowOff>162278</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70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7761</xdr:rowOff>
    </xdr:from>
    <xdr:to>
      <xdr:col>81</xdr:col>
      <xdr:colOff>44450</xdr:colOff>
      <xdr:row>86</xdr:row>
      <xdr:rowOff>47978</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179800" y="14752461"/>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118127</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51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7761</xdr:rowOff>
    </xdr:from>
    <xdr:to>
      <xdr:col>77</xdr:col>
      <xdr:colOff>44450</xdr:colOff>
      <xdr:row>86</xdr:row>
      <xdr:rowOff>34572</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5290800" y="14752461"/>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34572</xdr:rowOff>
    </xdr:from>
    <xdr:to>
      <xdr:col>72</xdr:col>
      <xdr:colOff>203200</xdr:colOff>
      <xdr:row>86</xdr:row>
      <xdr:rowOff>61384</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4401800" y="14779272"/>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88195</xdr:rowOff>
    </xdr:from>
    <xdr:to>
      <xdr:col>73</xdr:col>
      <xdr:colOff>44450</xdr:colOff>
      <xdr:row>86</xdr:row>
      <xdr:rowOff>18345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66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28522</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43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7761</xdr:rowOff>
    </xdr:from>
    <xdr:to>
      <xdr:col>68</xdr:col>
      <xdr:colOff>152400</xdr:colOff>
      <xdr:row>86</xdr:row>
      <xdr:rowOff>61384</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3512800" y="14752461"/>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74789</xdr:rowOff>
    </xdr:from>
    <xdr:to>
      <xdr:col>68</xdr:col>
      <xdr:colOff>203200</xdr:colOff>
      <xdr:row>86</xdr:row>
      <xdr:rowOff>4939</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15116</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41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47978</xdr:rowOff>
    </xdr:from>
    <xdr:to>
      <xdr:col>64</xdr:col>
      <xdr:colOff>152400</xdr:colOff>
      <xdr:row>85</xdr:row>
      <xdr:rowOff>149578</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159755</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39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168628</xdr:rowOff>
    </xdr:from>
    <xdr:to>
      <xdr:col>81</xdr:col>
      <xdr:colOff>95250</xdr:colOff>
      <xdr:row>86</xdr:row>
      <xdr:rowOff>98778</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74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140705</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713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128411</xdr:rowOff>
    </xdr:from>
    <xdr:to>
      <xdr:col>77</xdr:col>
      <xdr:colOff>95250</xdr:colOff>
      <xdr:row>86</xdr:row>
      <xdr:rowOff>58561</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70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43338</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47880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155222</xdr:rowOff>
    </xdr:from>
    <xdr:to>
      <xdr:col>73</xdr:col>
      <xdr:colOff>44450</xdr:colOff>
      <xdr:row>86</xdr:row>
      <xdr:rowOff>85372</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72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70149</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481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10584</xdr:rowOff>
    </xdr:from>
    <xdr:to>
      <xdr:col>68</xdr:col>
      <xdr:colOff>203200</xdr:colOff>
      <xdr:row>86</xdr:row>
      <xdr:rowOff>112184</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96961</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128411</xdr:rowOff>
    </xdr:from>
    <xdr:to>
      <xdr:col>64</xdr:col>
      <xdr:colOff>152400</xdr:colOff>
      <xdr:row>86</xdr:row>
      <xdr:rowOff>58561</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470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43338</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478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年度における人口１，０００人当たり職員数は、類似団体平均を０．</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下回っているものの、ほぼ平均的な数値で推移している。平成１７年度に策定した「遊佐町まちづくり再編プラン」の中で、１９５名の職員数を以後１０年間で４０名以上、定年退職に合わせて段階的に削減するとして取り組んだ。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年度における一般職員数は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１３１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名であり、目標とする削減が図られてきたといえる。しかし、分母となる人口が急激に減少していることにより職員の削減数が効果として現われにくい状況になっている。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a:extLst>
            <a:ext uri="{FF2B5EF4-FFF2-40B4-BE49-F238E27FC236}">
              <a16:creationId xmlns:a16="http://schemas.microsoft.com/office/drawing/2014/main" id="{00000000-0008-0000-0300-00003D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105168</xdr:rowOff>
    </xdr:from>
    <xdr:to>
      <xdr:col>81</xdr:col>
      <xdr:colOff>44450</xdr:colOff>
      <xdr:row>67</xdr:row>
      <xdr:rowOff>107587</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7018000" y="10049268"/>
          <a:ext cx="0" cy="15454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79664</xdr:rowOff>
    </xdr:from>
    <xdr:ext cx="762000" cy="259045"/>
    <xdr:sp macro="" textlink="">
      <xdr:nvSpPr>
        <xdr:cNvPr id="319" name="定員管理の状況最小値テキスト">
          <a:extLst>
            <a:ext uri="{FF2B5EF4-FFF2-40B4-BE49-F238E27FC236}">
              <a16:creationId xmlns:a16="http://schemas.microsoft.com/office/drawing/2014/main" id="{00000000-0008-0000-0300-00003F010000}"/>
            </a:ext>
          </a:extLst>
        </xdr:cNvPr>
        <xdr:cNvSpPr txBox="1"/>
      </xdr:nvSpPr>
      <xdr:spPr>
        <a:xfrm>
          <a:off x="17106900" y="11566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107587</xdr:rowOff>
    </xdr:from>
    <xdr:to>
      <xdr:col>81</xdr:col>
      <xdr:colOff>133350</xdr:colOff>
      <xdr:row>67</xdr:row>
      <xdr:rowOff>107587</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1594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20095</xdr:rowOff>
    </xdr:from>
    <xdr:ext cx="762000" cy="259045"/>
    <xdr:sp macro="" textlink="">
      <xdr:nvSpPr>
        <xdr:cNvPr id="321" name="定員管理の状況最大値テキスト">
          <a:extLst>
            <a:ext uri="{FF2B5EF4-FFF2-40B4-BE49-F238E27FC236}">
              <a16:creationId xmlns:a16="http://schemas.microsoft.com/office/drawing/2014/main" id="{00000000-0008-0000-0300-000041010000}"/>
            </a:ext>
          </a:extLst>
        </xdr:cNvPr>
        <xdr:cNvSpPr txBox="1"/>
      </xdr:nvSpPr>
      <xdr:spPr>
        <a:xfrm>
          <a:off x="17106900" y="9792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105168</xdr:rowOff>
    </xdr:from>
    <xdr:to>
      <xdr:col>81</xdr:col>
      <xdr:colOff>133350</xdr:colOff>
      <xdr:row>58</xdr:row>
      <xdr:rowOff>105168</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929100" y="10049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109280</xdr:rowOff>
    </xdr:from>
    <xdr:to>
      <xdr:col>81</xdr:col>
      <xdr:colOff>44450</xdr:colOff>
      <xdr:row>61</xdr:row>
      <xdr:rowOff>24009</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179800" y="10396280"/>
          <a:ext cx="8382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145463</xdr:rowOff>
    </xdr:from>
    <xdr:ext cx="762000" cy="259045"/>
    <xdr:sp macro="" textlink="">
      <xdr:nvSpPr>
        <xdr:cNvPr id="324" name="定員管理の状況平均値テキスト">
          <a:extLst>
            <a:ext uri="{FF2B5EF4-FFF2-40B4-BE49-F238E27FC236}">
              <a16:creationId xmlns:a16="http://schemas.microsoft.com/office/drawing/2014/main" id="{00000000-0008-0000-0300-000044010000}"/>
            </a:ext>
          </a:extLst>
        </xdr:cNvPr>
        <xdr:cNvSpPr txBox="1"/>
      </xdr:nvSpPr>
      <xdr:spPr>
        <a:xfrm>
          <a:off x="17106900" y="10432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1936</xdr:rowOff>
    </xdr:from>
    <xdr:to>
      <xdr:col>81</xdr:col>
      <xdr:colOff>95250</xdr:colOff>
      <xdr:row>61</xdr:row>
      <xdr:rowOff>103536</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967200" y="10460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109280</xdr:rowOff>
    </xdr:from>
    <xdr:to>
      <xdr:col>77</xdr:col>
      <xdr:colOff>44450</xdr:colOff>
      <xdr:row>60</xdr:row>
      <xdr:rowOff>124218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5290800" y="10396280"/>
          <a:ext cx="8890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149255</xdr:rowOff>
    </xdr:from>
    <xdr:to>
      <xdr:col>77</xdr:col>
      <xdr:colOff>95250</xdr:colOff>
      <xdr:row>61</xdr:row>
      <xdr:rowOff>79405</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6129000" y="10436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64182</xdr:rowOff>
    </xdr:from>
    <xdr:ext cx="7366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798800" y="105226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82852</xdr:rowOff>
    </xdr:from>
    <xdr:to>
      <xdr:col>72</xdr:col>
      <xdr:colOff>203200</xdr:colOff>
      <xdr:row>60</xdr:row>
      <xdr:rowOff>124218</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4401800" y="10369852"/>
          <a:ext cx="8890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119380</xdr:rowOff>
    </xdr:from>
    <xdr:to>
      <xdr:col>73</xdr:col>
      <xdr:colOff>44450</xdr:colOff>
      <xdr:row>61</xdr:row>
      <xdr:rowOff>49530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5240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34307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909800" y="1049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55275</xdr:rowOff>
    </xdr:from>
    <xdr:to>
      <xdr:col>68</xdr:col>
      <xdr:colOff>152400</xdr:colOff>
      <xdr:row>60</xdr:row>
      <xdr:rowOff>82852</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3512800" y="10342275"/>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106741</xdr:rowOff>
    </xdr:from>
    <xdr:to>
      <xdr:col>68</xdr:col>
      <xdr:colOff>203200</xdr:colOff>
      <xdr:row>61</xdr:row>
      <xdr:rowOff>36891</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4351000" y="1039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21668</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020800" y="10480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73418</xdr:rowOff>
    </xdr:from>
    <xdr:to>
      <xdr:col>64</xdr:col>
      <xdr:colOff>152400</xdr:colOff>
      <xdr:row>61</xdr:row>
      <xdr:rowOff>3568</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3462000" y="1036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159795</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131800" y="10446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144659</xdr:rowOff>
    </xdr:from>
    <xdr:to>
      <xdr:col>81</xdr:col>
      <xdr:colOff>95250</xdr:colOff>
      <xdr:row>61</xdr:row>
      <xdr:rowOff>74809</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967200" y="10431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161186</xdr:rowOff>
    </xdr:from>
    <xdr:ext cx="762000" cy="259045"/>
    <xdr:sp macro="" textlink="">
      <xdr:nvSpPr>
        <xdr:cNvPr id="343" name="定員管理の状況該当値テキスト">
          <a:extLst>
            <a:ext uri="{FF2B5EF4-FFF2-40B4-BE49-F238E27FC236}">
              <a16:creationId xmlns:a16="http://schemas.microsoft.com/office/drawing/2014/main" id="{00000000-0008-0000-0300-000057010000}"/>
            </a:ext>
          </a:extLst>
        </xdr:cNvPr>
        <xdr:cNvSpPr txBox="1"/>
      </xdr:nvSpPr>
      <xdr:spPr>
        <a:xfrm>
          <a:off x="17106900" y="10276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58480</xdr:rowOff>
    </xdr:from>
    <xdr:to>
      <xdr:col>77</xdr:col>
      <xdr:colOff>95250</xdr:colOff>
      <xdr:row>60</xdr:row>
      <xdr:rowOff>160080</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6129000" y="1034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170257</xdr:rowOff>
    </xdr:from>
    <xdr:ext cx="7366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798800" y="10114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73418</xdr:rowOff>
    </xdr:from>
    <xdr:to>
      <xdr:col>73</xdr:col>
      <xdr:colOff>44450</xdr:colOff>
      <xdr:row>61</xdr:row>
      <xdr:rowOff>3568</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5240000" y="10360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13745</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909800" y="10129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32052</xdr:rowOff>
    </xdr:from>
    <xdr:to>
      <xdr:col>68</xdr:col>
      <xdr:colOff>203200</xdr:colOff>
      <xdr:row>60</xdr:row>
      <xdr:rowOff>133652</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4351000" y="1031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143829</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4020800" y="1008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4475</xdr:rowOff>
    </xdr:from>
    <xdr:to>
      <xdr:col>64</xdr:col>
      <xdr:colOff>152400</xdr:colOff>
      <xdr:row>60</xdr:row>
      <xdr:rowOff>106075</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3462000" y="1029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116252</xdr:rowOff>
    </xdr:from>
    <xdr:ext cx="7620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131800" y="10060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前年度より０</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し、類似団体平均より３．</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ポイント上回っている。平成９年度～令和３年度で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合わせて約４４億円の繰上償還を行ってきたことにより、将来的な公債費負担の軽減を図ることができたが、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広畑橋改築事業、栄橋撤去事業、災害復旧事業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等大型の事業実施による地方債</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借入</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額が大きくなっていることから、事業の精査により将来負担額を見据えた借入を行い、財政の健全化を図っていく。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7" name="テキスト ボックス 376">
          <a:extLst>
            <a:ext uri="{FF2B5EF4-FFF2-40B4-BE49-F238E27FC236}">
              <a16:creationId xmlns:a16="http://schemas.microsoft.com/office/drawing/2014/main" id="{00000000-0008-0000-0300-000079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a:extLst>
            <a:ext uri="{FF2B5EF4-FFF2-40B4-BE49-F238E27FC236}">
              <a16:creationId xmlns:a16="http://schemas.microsoft.com/office/drawing/2014/main" id="{00000000-0008-0000-0300-00007D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157843</xdr:rowOff>
    </xdr:from>
    <xdr:to>
      <xdr:col>81</xdr:col>
      <xdr:colOff>44450</xdr:colOff>
      <xdr:row>45</xdr:row>
      <xdr:rowOff>154517</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7018000" y="6330043"/>
          <a:ext cx="0" cy="15397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126594</xdr:rowOff>
    </xdr:from>
    <xdr:ext cx="762000" cy="259045"/>
    <xdr:sp macro="" textlink="">
      <xdr:nvSpPr>
        <xdr:cNvPr id="383" name="公債費負担の状況最小値テキスト">
          <a:extLst>
            <a:ext uri="{FF2B5EF4-FFF2-40B4-BE49-F238E27FC236}">
              <a16:creationId xmlns:a16="http://schemas.microsoft.com/office/drawing/2014/main" id="{00000000-0008-0000-0300-00007F010000}"/>
            </a:ext>
          </a:extLst>
        </xdr:cNvPr>
        <xdr:cNvSpPr txBox="1"/>
      </xdr:nvSpPr>
      <xdr:spPr>
        <a:xfrm>
          <a:off x="17106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154517</xdr:rowOff>
    </xdr:from>
    <xdr:to>
      <xdr:col>81</xdr:col>
      <xdr:colOff>133350</xdr:colOff>
      <xdr:row>45</xdr:row>
      <xdr:rowOff>154517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72770</xdr:rowOff>
    </xdr:from>
    <xdr:ext cx="762000" cy="259045"/>
    <xdr:sp macro="" textlink="">
      <xdr:nvSpPr>
        <xdr:cNvPr id="385" name="公債費負担の状況最大値テキスト">
          <a:extLst>
            <a:ext uri="{FF2B5EF4-FFF2-40B4-BE49-F238E27FC236}">
              <a16:creationId xmlns:a16="http://schemas.microsoft.com/office/drawing/2014/main" id="{00000000-0008-0000-0300-000081010000}"/>
            </a:ext>
          </a:extLst>
        </xdr:cNvPr>
        <xdr:cNvSpPr txBox="1"/>
      </xdr:nvSpPr>
      <xdr:spPr>
        <a:xfrm>
          <a:off x="17106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157843</xdr:rowOff>
    </xdr:from>
    <xdr:to>
      <xdr:col>81</xdr:col>
      <xdr:colOff>133350</xdr:colOff>
      <xdr:row>36</xdr:row>
      <xdr:rowOff>157843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83759</xdr:rowOff>
    </xdr:from>
    <xdr:to>
      <xdr:col>81</xdr:col>
      <xdr:colOff>44450</xdr:colOff>
      <xdr:row>43</xdr:row>
      <xdr:rowOff>95250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6179800" y="7456109"/>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1710</xdr:rowOff>
    </xdr:from>
    <xdr:ext cx="762000" cy="259045"/>
    <xdr:sp macro="" textlink="">
      <xdr:nvSpPr>
        <xdr:cNvPr id="388" name="公債費負担の状況平均値テキスト">
          <a:extLst>
            <a:ext uri="{FF2B5EF4-FFF2-40B4-BE49-F238E27FC236}">
              <a16:creationId xmlns:a16="http://schemas.microsoft.com/office/drawing/2014/main" id="{00000000-0008-0000-0300-000084010000}"/>
            </a:ext>
          </a:extLst>
        </xdr:cNvPr>
        <xdr:cNvSpPr txBox="1"/>
      </xdr:nvSpPr>
      <xdr:spPr>
        <a:xfrm>
          <a:off x="17106900" y="68597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156633</xdr:rowOff>
    </xdr:from>
    <xdr:to>
      <xdr:col>81</xdr:col>
      <xdr:colOff>95250</xdr:colOff>
      <xdr:row>41</xdr:row>
      <xdr:rowOff>86783</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9672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151795</xdr:rowOff>
    </xdr:from>
    <xdr:to>
      <xdr:col>77</xdr:col>
      <xdr:colOff>44450</xdr:colOff>
      <xdr:row>43</xdr:row>
      <xdr:rowOff>95250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5290800" y="7352695"/>
          <a:ext cx="889000" cy="11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19655</xdr:rowOff>
    </xdr:from>
    <xdr:to>
      <xdr:col>77</xdr:col>
      <xdr:colOff>95250</xdr:colOff>
      <xdr:row>41</xdr:row>
      <xdr:rowOff>121255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129000" y="704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131432</xdr:rowOff>
    </xdr:from>
    <xdr:ext cx="7366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798800" y="68179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59872</xdr:rowOff>
    </xdr:from>
    <xdr:to>
      <xdr:col>72</xdr:col>
      <xdr:colOff>203200</xdr:colOff>
      <xdr:row>42</xdr:row>
      <xdr:rowOff>151795</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a:off x="14401800" y="7260772"/>
          <a:ext cx="889000" cy="9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8165</xdr:rowOff>
    </xdr:from>
    <xdr:to>
      <xdr:col>73</xdr:col>
      <xdr:colOff>44450</xdr:colOff>
      <xdr:row>41</xdr:row>
      <xdr:rowOff>109765</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5240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119942</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909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2419</xdr:rowOff>
    </xdr:from>
    <xdr:to>
      <xdr:col>68</xdr:col>
      <xdr:colOff>152400</xdr:colOff>
      <xdr:row>42</xdr:row>
      <xdr:rowOff>59872</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a:off x="13512800" y="7203319"/>
          <a:ext cx="8890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156633</xdr:rowOff>
    </xdr:from>
    <xdr:to>
      <xdr:col>68</xdr:col>
      <xdr:colOff>203200</xdr:colOff>
      <xdr:row>41</xdr:row>
      <xdr:rowOff>86783</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4351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96960</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020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31145</xdr:rowOff>
    </xdr:from>
    <xdr:to>
      <xdr:col>64</xdr:col>
      <xdr:colOff>152400</xdr:colOff>
      <xdr:row>41</xdr:row>
      <xdr:rowOff>132745</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34620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142922</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131800" y="6829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32959</xdr:rowOff>
    </xdr:from>
    <xdr:to>
      <xdr:col>81</xdr:col>
      <xdr:colOff>95250</xdr:colOff>
      <xdr:row>43</xdr:row>
      <xdr:rowOff>134559</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967200" y="740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5036</xdr:rowOff>
    </xdr:from>
    <xdr:ext cx="762000" cy="259045"/>
    <xdr:sp macro="" textlink="">
      <xdr:nvSpPr>
        <xdr:cNvPr id="407" name="公債費負担の状況該当値テキスト">
          <a:extLst>
            <a:ext uri="{FF2B5EF4-FFF2-40B4-BE49-F238E27FC236}">
              <a16:creationId xmlns:a16="http://schemas.microsoft.com/office/drawing/2014/main" id="{00000000-0008-0000-0300-000097010000}"/>
            </a:ext>
          </a:extLst>
        </xdr:cNvPr>
        <xdr:cNvSpPr txBox="1"/>
      </xdr:nvSpPr>
      <xdr:spPr>
        <a:xfrm>
          <a:off x="17106900" y="7377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44450</xdr:rowOff>
    </xdr:from>
    <xdr:to>
      <xdr:col>77</xdr:col>
      <xdr:colOff>95250</xdr:colOff>
      <xdr:row>43</xdr:row>
      <xdr:rowOff>146050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129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130827</xdr:rowOff>
    </xdr:from>
    <xdr:ext cx="7366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798800" y="750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100995</xdr:rowOff>
    </xdr:from>
    <xdr:to>
      <xdr:col>73</xdr:col>
      <xdr:colOff>44450</xdr:colOff>
      <xdr:row>43</xdr:row>
      <xdr:rowOff>31145</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5240000" y="730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15922</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909800" y="7388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9072</xdr:rowOff>
    </xdr:from>
    <xdr:to>
      <xdr:col>68</xdr:col>
      <xdr:colOff>203200</xdr:colOff>
      <xdr:row>42</xdr:row>
      <xdr:rowOff>110672</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4351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95449</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020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123069</xdr:rowOff>
    </xdr:from>
    <xdr:to>
      <xdr:col>64</xdr:col>
      <xdr:colOff>152400</xdr:colOff>
      <xdr:row>42</xdr:row>
      <xdr:rowOff>53219</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3462000" y="715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37996</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131800" y="7238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前年度より２．</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４</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上昇</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し、</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県平均を４．５</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ポイント上回っている。</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これは、</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将来負担すべき地方債の現在高の繰上償還に取り組み、下水道事業会計においても令和３年度をピークに公営企業債現在高が減少している</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ものの、令和６年度においては充当可能財源となる基金残高が前年度と比較し大きく減額になったことが要因と分析している。</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今後、遊佐パーキングエリアタウン整備事業等の大型の事業が控えていることもあり、これまでも</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事業見直しによる地方債発行額の抑制、</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財政調整基金や各種特定目的基金への積立てを行ってきたところではあるが、より一層の</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取り組みを進め、</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財政の健全化に努める。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a:extLst>
            <a:ext uri="{FF2B5EF4-FFF2-40B4-BE49-F238E27FC236}">
              <a16:creationId xmlns:a16="http://schemas.microsoft.com/office/drawing/2014/main" id="{00000000-0008-0000-0300-0000BD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121255</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7018000" y="2313214"/>
          <a:ext cx="0" cy="15799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93332</xdr:rowOff>
    </xdr:from>
    <xdr:ext cx="762000" cy="259045"/>
    <xdr:sp macro="" textlink="">
      <xdr:nvSpPr>
        <xdr:cNvPr id="447" name="将来負担の状況最小値テキスト">
          <a:extLst>
            <a:ext uri="{FF2B5EF4-FFF2-40B4-BE49-F238E27FC236}">
              <a16:creationId xmlns:a16="http://schemas.microsoft.com/office/drawing/2014/main" id="{00000000-0008-0000-0300-0000BF010000}"/>
            </a:ext>
          </a:extLst>
        </xdr:cNvPr>
        <xdr:cNvSpPr txBox="1"/>
      </xdr:nvSpPr>
      <xdr:spPr>
        <a:xfrm>
          <a:off x="17106900" y="386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121255</xdr:rowOff>
    </xdr:from>
    <xdr:to>
      <xdr:col>81</xdr:col>
      <xdr:colOff>133350</xdr:colOff>
      <xdr:row>22</xdr:row>
      <xdr:rowOff>121255</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3893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9" name="将来負担の状況最大値テキスト">
          <a:extLst>
            <a:ext uri="{FF2B5EF4-FFF2-40B4-BE49-F238E27FC236}">
              <a16:creationId xmlns:a16="http://schemas.microsoft.com/office/drawing/2014/main" id="{00000000-0008-0000-0300-0000C1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10100</xdr:rowOff>
    </xdr:from>
    <xdr:to>
      <xdr:col>81</xdr:col>
      <xdr:colOff>44450</xdr:colOff>
      <xdr:row>16</xdr:row>
      <xdr:rowOff>37677</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a:off x="16179800" y="2753300"/>
          <a:ext cx="8382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52" name="将来負担の状況平均値テキスト">
          <a:extLst>
            <a:ext uri="{FF2B5EF4-FFF2-40B4-BE49-F238E27FC236}">
              <a16:creationId xmlns:a16="http://schemas.microsoft.com/office/drawing/2014/main" id="{00000000-0008-0000-0300-0000C4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10100</xdr:rowOff>
    </xdr:from>
    <xdr:to>
      <xdr:col>77</xdr:col>
      <xdr:colOff>44450</xdr:colOff>
      <xdr:row>17</xdr:row>
      <xdr:rowOff>104079</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5290800" y="2753300"/>
          <a:ext cx="889000" cy="265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97185</xdr:rowOff>
    </xdr:from>
    <xdr:to>
      <xdr:col>72</xdr:col>
      <xdr:colOff>203200</xdr:colOff>
      <xdr:row>17</xdr:row>
      <xdr:rowOff>104079</xdr:rowOff>
    </xdr:to>
    <xdr:cxnSp macro="">
      <xdr:nvCxnSpPr>
        <xdr:cNvPr id="457" name="直線コネクタ 456">
          <a:extLst>
            <a:ext uri="{FF2B5EF4-FFF2-40B4-BE49-F238E27FC236}">
              <a16:creationId xmlns:a16="http://schemas.microsoft.com/office/drawing/2014/main" id="{00000000-0008-0000-0300-0000C9010000}"/>
            </a:ext>
          </a:extLst>
        </xdr:cNvPr>
        <xdr:cNvCxnSpPr/>
      </xdr:nvCxnSpPr>
      <xdr:spPr>
        <a:xfrm>
          <a:off x="14401800" y="3011835"/>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97185</xdr:rowOff>
    </xdr:from>
    <xdr:to>
      <xdr:col>68</xdr:col>
      <xdr:colOff>152400</xdr:colOff>
      <xdr:row>18</xdr:row>
      <xdr:rowOff>26851</xdr:rowOff>
    </xdr:to>
    <xdr:cxnSp macro="">
      <xdr:nvCxnSpPr>
        <xdr:cNvPr id="460" name="直線コネクタ 459">
          <a:extLst>
            <a:ext uri="{FF2B5EF4-FFF2-40B4-BE49-F238E27FC236}">
              <a16:creationId xmlns:a16="http://schemas.microsoft.com/office/drawing/2014/main" id="{00000000-0008-0000-0300-0000CC010000}"/>
            </a:ext>
          </a:extLst>
        </xdr:cNvPr>
        <xdr:cNvCxnSpPr/>
      </xdr:nvCxnSpPr>
      <xdr:spPr>
        <a:xfrm flipV="1">
          <a:off x="13512800" y="3011835"/>
          <a:ext cx="889000" cy="101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131233</xdr:rowOff>
    </xdr:from>
    <xdr:to>
      <xdr:col>68</xdr:col>
      <xdr:colOff>203200</xdr:colOff>
      <xdr:row>14</xdr:row>
      <xdr:rowOff>61383</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4351000" y="236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71560</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020800" y="2128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132140</xdr:rowOff>
    </xdr:from>
    <xdr:to>
      <xdr:col>64</xdr:col>
      <xdr:colOff>152400</xdr:colOff>
      <xdr:row>15</xdr:row>
      <xdr:rowOff>62290</xdr:rowOff>
    </xdr:to>
    <xdr:sp macro="" textlink="">
      <xdr:nvSpPr>
        <xdr:cNvPr id="463" name="フローチャート: 判断 462">
          <a:extLst>
            <a:ext uri="{FF2B5EF4-FFF2-40B4-BE49-F238E27FC236}">
              <a16:creationId xmlns:a16="http://schemas.microsoft.com/office/drawing/2014/main" id="{00000000-0008-0000-0300-0000CF010000}"/>
            </a:ext>
          </a:extLst>
        </xdr:cNvPr>
        <xdr:cNvSpPr/>
      </xdr:nvSpPr>
      <xdr:spPr>
        <a:xfrm>
          <a:off x="13462000" y="253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72467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131800" y="2301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158327</xdr:rowOff>
    </xdr:from>
    <xdr:to>
      <xdr:col>81</xdr:col>
      <xdr:colOff>95250</xdr:colOff>
      <xdr:row>16</xdr:row>
      <xdr:rowOff>88477</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6967200" y="273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130404</xdr:rowOff>
    </xdr:from>
    <xdr:ext cx="762000" cy="259045"/>
    <xdr:sp macro="" textlink="">
      <xdr:nvSpPr>
        <xdr:cNvPr id="471" name="将来負担の状況該当値テキスト">
          <a:extLst>
            <a:ext uri="{FF2B5EF4-FFF2-40B4-BE49-F238E27FC236}">
              <a16:creationId xmlns:a16="http://schemas.microsoft.com/office/drawing/2014/main" id="{00000000-0008-0000-0300-0000D7010000}"/>
            </a:ext>
          </a:extLst>
        </xdr:cNvPr>
        <xdr:cNvSpPr txBox="1"/>
      </xdr:nvSpPr>
      <xdr:spPr>
        <a:xfrm>
          <a:off x="17106900" y="2702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130750</xdr:rowOff>
    </xdr:from>
    <xdr:to>
      <xdr:col>77</xdr:col>
      <xdr:colOff>95250</xdr:colOff>
      <xdr:row>16</xdr:row>
      <xdr:rowOff>60900</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6129000" y="270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45677</xdr:rowOff>
    </xdr:from>
    <xdr:ext cx="7366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5798800" y="2788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53279</xdr:rowOff>
    </xdr:from>
    <xdr:to>
      <xdr:col>73</xdr:col>
      <xdr:colOff>44450</xdr:colOff>
      <xdr:row>17</xdr:row>
      <xdr:rowOff>154879</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5240000" y="2967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139656</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4909800" y="3054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46385</xdr:rowOff>
    </xdr:from>
    <xdr:to>
      <xdr:col>68</xdr:col>
      <xdr:colOff>203200</xdr:colOff>
      <xdr:row>17</xdr:row>
      <xdr:rowOff>147985</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4351000" y="2961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132762</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4020800" y="3047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147501</xdr:rowOff>
    </xdr:from>
    <xdr:to>
      <xdr:col>64</xdr:col>
      <xdr:colOff>152400</xdr:colOff>
      <xdr:row>18</xdr:row>
      <xdr:rowOff>77651</xdr:rowOff>
    </xdr:to>
    <xdr:sp macro="" textlink="">
      <xdr:nvSpPr>
        <xdr:cNvPr id="478" name="楕円 477">
          <a:extLst>
            <a:ext uri="{FF2B5EF4-FFF2-40B4-BE49-F238E27FC236}">
              <a16:creationId xmlns:a16="http://schemas.microsoft.com/office/drawing/2014/main" id="{00000000-0008-0000-0300-0000DE010000}"/>
            </a:ext>
          </a:extLst>
        </xdr:cNvPr>
        <xdr:cNvSpPr/>
      </xdr:nvSpPr>
      <xdr:spPr>
        <a:xfrm>
          <a:off x="13462000" y="3062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62428</xdr:rowOff>
    </xdr:from>
    <xdr:ext cx="762000" cy="259045"/>
    <xdr:sp macro="" textlink="">
      <xdr:nvSpPr>
        <xdr:cNvPr id="479" name="テキスト ボックス 478">
          <a:extLst>
            <a:ext uri="{FF2B5EF4-FFF2-40B4-BE49-F238E27FC236}">
              <a16:creationId xmlns:a16="http://schemas.microsoft.com/office/drawing/2014/main" id="{00000000-0008-0000-0300-0000DF010000}"/>
            </a:ext>
          </a:extLst>
        </xdr:cNvPr>
        <xdr:cNvSpPr txBox="1"/>
      </xdr:nvSpPr>
      <xdr:spPr>
        <a:xfrm>
          <a:off x="13131800" y="314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12,157
12,074
208.39
11,669,683
10,719,649
538,097
5,306,002
8,585,955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40.7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平成１７年度に策定した「遊佐町まちづくり再編プラン」に基づき、職員数を以後１０年間で４０名以上削減するという目標に従い、これまでに目標値を超える削減が達成された。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ただし、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年度において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、類似団体に比べ</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０．５</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ポイント低い数値</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となっているものの、前年度と比較し２．５ポイント上昇している。これは、国・県人勧に基づく職員給与・会計年度任用職員報酬や各種手当の増額、</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大雨災害に対応するための職員人件費の増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が要因となっている。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今後は大幅な人員削減が見込めないことから、現状数値を維持できるよう行財政改革に努めていく。</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6" name="人件費グラフ枠">
          <a:extLst>
            <a:ext uri="{FF2B5EF4-FFF2-40B4-BE49-F238E27FC236}">
              <a16:creationId xmlns:a16="http://schemas.microsoft.com/office/drawing/2014/main" id="{00000000-0008-0000-0400-000038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81280</xdr:rowOff>
    </xdr:from>
    <xdr:to>
      <xdr:col>24</xdr:col>
      <xdr:colOff>25400</xdr:colOff>
      <xdr:row>41</xdr:row>
      <xdr:rowOff>58420</xdr:rowOff>
    </xdr:to>
    <xdr:cxnSp macro="">
      <xdr:nvCxnSpPr>
        <xdr:cNvPr id="57" name="直線コネクタ 56">
          <a:extLst>
            <a:ext uri="{FF2B5EF4-FFF2-40B4-BE49-F238E27FC236}">
              <a16:creationId xmlns:a16="http://schemas.microsoft.com/office/drawing/2014/main" id="{00000000-0008-0000-0400-000039000000}"/>
            </a:ext>
          </a:extLst>
        </xdr:cNvPr>
        <xdr:cNvCxnSpPr/>
      </xdr:nvCxnSpPr>
      <xdr:spPr>
        <a:xfrm flipV="1">
          <a:off x="4826000" y="573913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30497</xdr:rowOff>
    </xdr:from>
    <xdr:ext cx="762000" cy="259045"/>
    <xdr:sp macro="" textlink="">
      <xdr:nvSpPr>
        <xdr:cNvPr id="58" name="人件費最小値テキスト">
          <a:extLst>
            <a:ext uri="{FF2B5EF4-FFF2-40B4-BE49-F238E27FC236}">
              <a16:creationId xmlns:a16="http://schemas.microsoft.com/office/drawing/2014/main" id="{00000000-0008-0000-0400-00003A000000}"/>
            </a:ext>
          </a:extLst>
        </xdr:cNvPr>
        <xdr:cNvSpPr txBox="1"/>
      </xdr:nvSpPr>
      <xdr:spPr>
        <a:xfrm>
          <a:off x="4914900" y="7059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58420</xdr:rowOff>
    </xdr:from>
    <xdr:to>
      <xdr:col>24</xdr:col>
      <xdr:colOff>114300</xdr:colOff>
      <xdr:row>41</xdr:row>
      <xdr:rowOff>58420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a:off x="4737100" y="7087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167657</xdr:rowOff>
    </xdr:from>
    <xdr:ext cx="762000" cy="259045"/>
    <xdr:sp macro="" textlink="">
      <xdr:nvSpPr>
        <xdr:cNvPr id="60" name="人件費最大値テキスト">
          <a:extLst>
            <a:ext uri="{FF2B5EF4-FFF2-40B4-BE49-F238E27FC236}">
              <a16:creationId xmlns:a16="http://schemas.microsoft.com/office/drawing/2014/main" id="{00000000-0008-0000-0400-00003C000000}"/>
            </a:ext>
          </a:extLst>
        </xdr:cNvPr>
        <xdr:cNvSpPr txBox="1"/>
      </xdr:nvSpPr>
      <xdr:spPr>
        <a:xfrm>
          <a:off x="4914900" y="5482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81280</xdr:rowOff>
    </xdr:from>
    <xdr:to>
      <xdr:col>24</xdr:col>
      <xdr:colOff>114300</xdr:colOff>
      <xdr:row>33</xdr:row>
      <xdr:rowOff>81280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5739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121285</xdr:rowOff>
    </xdr:from>
    <xdr:to>
      <xdr:col>24</xdr:col>
      <xdr:colOff>25400</xdr:colOff>
      <xdr:row>35</xdr:row>
      <xdr:rowOff>92710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3987800" y="5950585"/>
          <a:ext cx="8382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42562</xdr:rowOff>
    </xdr:from>
    <xdr:ext cx="762000" cy="259045"/>
    <xdr:sp macro="" textlink="">
      <xdr:nvSpPr>
        <xdr:cNvPr id="63" name="人件費平均値テキスト">
          <a:extLst>
            <a:ext uri="{FF2B5EF4-FFF2-40B4-BE49-F238E27FC236}">
              <a16:creationId xmlns:a16="http://schemas.microsoft.com/office/drawing/2014/main" id="{00000000-0008-0000-0400-00003F000000}"/>
            </a:ext>
          </a:extLst>
        </xdr:cNvPr>
        <xdr:cNvSpPr txBox="1"/>
      </xdr:nvSpPr>
      <xdr:spPr>
        <a:xfrm>
          <a:off x="4914900" y="60433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70485</xdr:rowOff>
    </xdr:from>
    <xdr:to>
      <xdr:col>24</xdr:col>
      <xdr:colOff>76200</xdr:colOff>
      <xdr:row>36</xdr:row>
      <xdr:rowOff>635</xdr:rowOff>
    </xdr:to>
    <xdr:sp macro="" textlink="">
      <xdr:nvSpPr>
        <xdr:cNvPr id="64" name="フローチャート: 判断 63">
          <a:extLst>
            <a:ext uri="{FF2B5EF4-FFF2-40B4-BE49-F238E27FC236}">
              <a16:creationId xmlns:a16="http://schemas.microsoft.com/office/drawing/2014/main" id="{00000000-0008-0000-0400-000040000000}"/>
            </a:ext>
          </a:extLst>
        </xdr:cNvPr>
        <xdr:cNvSpPr/>
      </xdr:nvSpPr>
      <xdr:spPr>
        <a:xfrm>
          <a:off x="4775200" y="6071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121285</xdr:rowOff>
    </xdr:from>
    <xdr:to>
      <xdr:col>19</xdr:col>
      <xdr:colOff>187325</xdr:colOff>
      <xdr:row>35</xdr:row>
      <xdr:rowOff>24130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3098800" y="5950585"/>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13335</xdr:rowOff>
    </xdr:from>
    <xdr:to>
      <xdr:col>20</xdr:col>
      <xdr:colOff>38100</xdr:colOff>
      <xdr:row>35</xdr:row>
      <xdr:rowOff>114935</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3937000" y="601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99712</xdr:rowOff>
    </xdr:from>
    <xdr:ext cx="736600" cy="259045"/>
    <xdr:sp macro="" textlink="">
      <xdr:nvSpPr>
        <xdr:cNvPr id="67" name="テキスト ボックス 66">
          <a:extLst>
            <a:ext uri="{FF2B5EF4-FFF2-40B4-BE49-F238E27FC236}">
              <a16:creationId xmlns:a16="http://schemas.microsoft.com/office/drawing/2014/main" id="{00000000-0008-0000-0400-000043000000}"/>
            </a:ext>
          </a:extLst>
        </xdr:cNvPr>
        <xdr:cNvSpPr txBox="1"/>
      </xdr:nvSpPr>
      <xdr:spPr>
        <a:xfrm>
          <a:off x="3606800" y="6100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161290</xdr:rowOff>
    </xdr:from>
    <xdr:to>
      <xdr:col>15</xdr:col>
      <xdr:colOff>98425</xdr:colOff>
      <xdr:row>35</xdr:row>
      <xdr:rowOff>24130</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2209800" y="599059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156210</xdr:rowOff>
    </xdr:from>
    <xdr:to>
      <xdr:col>15</xdr:col>
      <xdr:colOff>149225</xdr:colOff>
      <xdr:row>35</xdr:row>
      <xdr:rowOff>86360</xdr:rowOff>
    </xdr:to>
    <xdr:sp macro="" textlink="">
      <xdr:nvSpPr>
        <xdr:cNvPr id="69" name="フローチャート: 判断 68">
          <a:extLst>
            <a:ext uri="{FF2B5EF4-FFF2-40B4-BE49-F238E27FC236}">
              <a16:creationId xmlns:a16="http://schemas.microsoft.com/office/drawing/2014/main" id="{00000000-0008-0000-0400-000045000000}"/>
            </a:ext>
          </a:extLst>
        </xdr:cNvPr>
        <xdr:cNvSpPr/>
      </xdr:nvSpPr>
      <xdr:spPr>
        <a:xfrm>
          <a:off x="3048000" y="5985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71137</xdr:rowOff>
    </xdr:from>
    <xdr:ext cx="762000" cy="259045"/>
    <xdr:sp macro="" textlink="">
      <xdr:nvSpPr>
        <xdr:cNvPr id="70" name="テキスト ボックス 69">
          <a:extLst>
            <a:ext uri="{FF2B5EF4-FFF2-40B4-BE49-F238E27FC236}">
              <a16:creationId xmlns:a16="http://schemas.microsoft.com/office/drawing/2014/main" id="{00000000-0008-0000-0400-000046000000}"/>
            </a:ext>
          </a:extLst>
        </xdr:cNvPr>
        <xdr:cNvSpPr txBox="1"/>
      </xdr:nvSpPr>
      <xdr:spPr>
        <a:xfrm>
          <a:off x="2717800" y="6071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161290</xdr:rowOff>
    </xdr:from>
    <xdr:to>
      <xdr:col>11</xdr:col>
      <xdr:colOff>9525</xdr:colOff>
      <xdr:row>35</xdr:row>
      <xdr:rowOff>12700</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1320800" y="599059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133350</xdr:rowOff>
    </xdr:from>
    <xdr:to>
      <xdr:col>11</xdr:col>
      <xdr:colOff>60325</xdr:colOff>
      <xdr:row>35</xdr:row>
      <xdr:rowOff>63500</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2159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48277</xdr:rowOff>
    </xdr:from>
    <xdr:ext cx="7620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1828800" y="604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30480</xdr:rowOff>
    </xdr:from>
    <xdr:to>
      <xdr:col>6</xdr:col>
      <xdr:colOff>171450</xdr:colOff>
      <xdr:row>35</xdr:row>
      <xdr:rowOff>132080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1270000" y="603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116857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939800" y="6117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41910</xdr:rowOff>
    </xdr:from>
    <xdr:to>
      <xdr:col>24</xdr:col>
      <xdr:colOff>76200</xdr:colOff>
      <xdr:row>35</xdr:row>
      <xdr:rowOff>143510</xdr:rowOff>
    </xdr:to>
    <xdr:sp macro="" textlink="">
      <xdr:nvSpPr>
        <xdr:cNvPr id="81" name="楕円 80">
          <a:extLst>
            <a:ext uri="{FF2B5EF4-FFF2-40B4-BE49-F238E27FC236}">
              <a16:creationId xmlns:a16="http://schemas.microsoft.com/office/drawing/2014/main" id="{00000000-0008-0000-0400-000051000000}"/>
            </a:ext>
          </a:extLst>
        </xdr:cNvPr>
        <xdr:cNvSpPr/>
      </xdr:nvSpPr>
      <xdr:spPr>
        <a:xfrm>
          <a:off x="47752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58437</xdr:rowOff>
    </xdr:from>
    <xdr:ext cx="762000" cy="259045"/>
    <xdr:sp macro="" textlink="">
      <xdr:nvSpPr>
        <xdr:cNvPr id="82" name="人件費該当値テキスト">
          <a:extLst>
            <a:ext uri="{FF2B5EF4-FFF2-40B4-BE49-F238E27FC236}">
              <a16:creationId xmlns:a16="http://schemas.microsoft.com/office/drawing/2014/main" id="{00000000-0008-0000-0400-000052000000}"/>
            </a:ext>
          </a:extLst>
        </xdr:cNvPr>
        <xdr:cNvSpPr txBox="1"/>
      </xdr:nvSpPr>
      <xdr:spPr>
        <a:xfrm>
          <a:off x="49149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70485</xdr:rowOff>
    </xdr:from>
    <xdr:to>
      <xdr:col>20</xdr:col>
      <xdr:colOff>38100</xdr:colOff>
      <xdr:row>35</xdr:row>
      <xdr:rowOff>635</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3937000" y="5899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10812</xdr:rowOff>
    </xdr:from>
    <xdr:ext cx="7366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3606800" y="5668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144780</xdr:rowOff>
    </xdr:from>
    <xdr:to>
      <xdr:col>15</xdr:col>
      <xdr:colOff>149225</xdr:colOff>
      <xdr:row>35</xdr:row>
      <xdr:rowOff>74930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0480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85107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717800" y="574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110490</xdr:rowOff>
    </xdr:from>
    <xdr:to>
      <xdr:col>11</xdr:col>
      <xdr:colOff>60325</xdr:colOff>
      <xdr:row>35</xdr:row>
      <xdr:rowOff>40640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2159000" y="5939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50817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828800" y="5708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133350</xdr:rowOff>
    </xdr:from>
    <xdr:to>
      <xdr:col>6</xdr:col>
      <xdr:colOff>171450</xdr:colOff>
      <xdr:row>35</xdr:row>
      <xdr:rowOff>63500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1270000" y="596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73677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939800" y="573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1" name="正方形/長方形 90">
          <a:extLst>
            <a:ext uri="{FF2B5EF4-FFF2-40B4-BE49-F238E27FC236}">
              <a16:creationId xmlns:a16="http://schemas.microsoft.com/office/drawing/2014/main" id="{00000000-0008-0000-0400-00005B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2" name="正方形/長方形 91">
          <a:extLst>
            <a:ext uri="{FF2B5EF4-FFF2-40B4-BE49-F238E27FC236}">
              <a16:creationId xmlns:a16="http://schemas.microsoft.com/office/drawing/2014/main" id="{00000000-0008-0000-0400-00005C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1" name="テキスト ボックス 100">
          <a:extLst>
            <a:ext uri="{FF2B5EF4-FFF2-40B4-BE49-F238E27FC236}">
              <a16:creationId xmlns:a16="http://schemas.microsoft.com/office/drawing/2014/main" id="{00000000-0008-0000-0400-000065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年度は類似団体平均を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いるが、引き続き少子化対策と併せて定住化対策、雇用対策等を推進していく予定であり、それらに係る委託料等が増加することにより数値が上昇していくものと想定される。更に、近年の物価高騰や人件費上昇による業務経費の増額も見込まれることから、経常経費の見直し・節減を図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2" name="テキスト ボックス 101">
          <a:extLst>
            <a:ext uri="{FF2B5EF4-FFF2-40B4-BE49-F238E27FC236}">
              <a16:creationId xmlns:a16="http://schemas.microsoft.com/office/drawing/2014/main" id="{00000000-0008-0000-0400-000066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3" name="直線コネクタ 102">
          <a:extLst>
            <a:ext uri="{FF2B5EF4-FFF2-40B4-BE49-F238E27FC236}">
              <a16:creationId xmlns:a16="http://schemas.microsoft.com/office/drawing/2014/main" id="{00000000-0008-0000-0400-000067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a:extLst>
            <a:ext uri="{FF2B5EF4-FFF2-40B4-BE49-F238E27FC236}">
              <a16:creationId xmlns:a16="http://schemas.microsoft.com/office/drawing/2014/main" id="{00000000-0008-0000-0400-000073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10414</xdr:rowOff>
    </xdr:from>
    <xdr:to>
      <xdr:col>82</xdr:col>
      <xdr:colOff>107950</xdr:colOff>
      <xdr:row>19</xdr:row>
      <xdr:rowOff>88138</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flipV="1">
          <a:off x="16510000" y="2239264"/>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60215</xdr:rowOff>
    </xdr:from>
    <xdr:ext cx="762000" cy="259045"/>
    <xdr:sp macro="" textlink="">
      <xdr:nvSpPr>
        <xdr:cNvPr id="117" name="物件費最小値テキスト">
          <a:extLst>
            <a:ext uri="{FF2B5EF4-FFF2-40B4-BE49-F238E27FC236}">
              <a16:creationId xmlns:a16="http://schemas.microsoft.com/office/drawing/2014/main" id="{00000000-0008-0000-0400-000075000000}"/>
            </a:ext>
          </a:extLst>
        </xdr:cNvPr>
        <xdr:cNvSpPr txBox="1"/>
      </xdr:nvSpPr>
      <xdr:spPr>
        <a:xfrm>
          <a:off x="16598900" y="3317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19</xdr:row>
      <xdr:rowOff>88138</xdr:rowOff>
    </xdr:from>
    <xdr:to>
      <xdr:col>82</xdr:col>
      <xdr:colOff>196850</xdr:colOff>
      <xdr:row>19</xdr:row>
      <xdr:rowOff>88138</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a:off x="16421100" y="3345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96791</xdr:rowOff>
    </xdr:from>
    <xdr:ext cx="762000" cy="259045"/>
    <xdr:sp macro="" textlink="">
      <xdr:nvSpPr>
        <xdr:cNvPr id="119" name="物件費最大値テキスト">
          <a:extLst>
            <a:ext uri="{FF2B5EF4-FFF2-40B4-BE49-F238E27FC236}">
              <a16:creationId xmlns:a16="http://schemas.microsoft.com/office/drawing/2014/main" id="{00000000-0008-0000-0400-000077000000}"/>
            </a:ext>
          </a:extLst>
        </xdr:cNvPr>
        <xdr:cNvSpPr txBox="1"/>
      </xdr:nvSpPr>
      <xdr:spPr>
        <a:xfrm>
          <a:off x="16598900" y="1982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10414</xdr:rowOff>
    </xdr:from>
    <xdr:to>
      <xdr:col>82</xdr:col>
      <xdr:colOff>196850</xdr:colOff>
      <xdr:row>13</xdr:row>
      <xdr:rowOff>10414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2239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106426</xdr:rowOff>
    </xdr:from>
    <xdr:to>
      <xdr:col>82</xdr:col>
      <xdr:colOff>107950</xdr:colOff>
      <xdr:row>13</xdr:row>
      <xdr:rowOff>129286</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flipV="1">
          <a:off x="15671800" y="2335276"/>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48277</xdr:rowOff>
    </xdr:from>
    <xdr:ext cx="762000" cy="259045"/>
    <xdr:sp macro="" textlink="">
      <xdr:nvSpPr>
        <xdr:cNvPr id="122" name="物件費平均値テキスト">
          <a:extLst>
            <a:ext uri="{FF2B5EF4-FFF2-40B4-BE49-F238E27FC236}">
              <a16:creationId xmlns:a16="http://schemas.microsoft.com/office/drawing/2014/main" id="{00000000-0008-0000-0400-00007A000000}"/>
            </a:ext>
          </a:extLst>
        </xdr:cNvPr>
        <xdr:cNvSpPr txBox="1"/>
      </xdr:nvSpPr>
      <xdr:spPr>
        <a:xfrm>
          <a:off x="16598900" y="2448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76200</xdr:rowOff>
    </xdr:from>
    <xdr:to>
      <xdr:col>82</xdr:col>
      <xdr:colOff>158750</xdr:colOff>
      <xdr:row>15</xdr:row>
      <xdr:rowOff>6350</xdr:rowOff>
    </xdr:to>
    <xdr:sp macro="" textlink="">
      <xdr:nvSpPr>
        <xdr:cNvPr id="123" name="フローチャート: 判断 122">
          <a:extLst>
            <a:ext uri="{FF2B5EF4-FFF2-40B4-BE49-F238E27FC236}">
              <a16:creationId xmlns:a16="http://schemas.microsoft.com/office/drawing/2014/main" id="{00000000-0008-0000-0400-00007B000000}"/>
            </a:ext>
          </a:extLst>
        </xdr:cNvPr>
        <xdr:cNvSpPr/>
      </xdr:nvSpPr>
      <xdr:spPr>
        <a:xfrm>
          <a:off x="16459200" y="247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124714</xdr:rowOff>
    </xdr:from>
    <xdr:to>
      <xdr:col>78</xdr:col>
      <xdr:colOff>69850</xdr:colOff>
      <xdr:row>13</xdr:row>
      <xdr:rowOff>129286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4782800" y="235356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62484</xdr:rowOff>
    </xdr:from>
    <xdr:to>
      <xdr:col>78</xdr:col>
      <xdr:colOff>120650</xdr:colOff>
      <xdr:row>14</xdr:row>
      <xdr:rowOff>164084</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5621000" y="2462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148861</xdr:rowOff>
    </xdr:from>
    <xdr:ext cx="7366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5290800" y="25491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46990</xdr:rowOff>
    </xdr:from>
    <xdr:to>
      <xdr:col>73</xdr:col>
      <xdr:colOff>180975</xdr:colOff>
      <xdr:row>13</xdr:row>
      <xdr:rowOff>124714</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3893800" y="2275840"/>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25908</xdr:rowOff>
    </xdr:from>
    <xdr:to>
      <xdr:col>74</xdr:col>
      <xdr:colOff>31750</xdr:colOff>
      <xdr:row>14</xdr:row>
      <xdr:rowOff>127508</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4732000" y="2426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112285</xdr:rowOff>
    </xdr:from>
    <xdr:ext cx="7620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4401800" y="2512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46990</xdr:rowOff>
    </xdr:from>
    <xdr:to>
      <xdr:col>69</xdr:col>
      <xdr:colOff>92075</xdr:colOff>
      <xdr:row>13</xdr:row>
      <xdr:rowOff>88138</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004800" y="227584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147066</xdr:rowOff>
    </xdr:from>
    <xdr:to>
      <xdr:col>69</xdr:col>
      <xdr:colOff>142875</xdr:colOff>
      <xdr:row>14</xdr:row>
      <xdr:rowOff>77216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3843000" y="2375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61993</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512800" y="2462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165354</xdr:rowOff>
    </xdr:from>
    <xdr:to>
      <xdr:col>65</xdr:col>
      <xdr:colOff>53975</xdr:colOff>
      <xdr:row>14</xdr:row>
      <xdr:rowOff>95504</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2954000" y="2394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80281</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2623800" y="2480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55626</xdr:rowOff>
    </xdr:from>
    <xdr:to>
      <xdr:col>82</xdr:col>
      <xdr:colOff>158750</xdr:colOff>
      <xdr:row>13</xdr:row>
      <xdr:rowOff>157226</xdr:rowOff>
    </xdr:to>
    <xdr:sp macro="" textlink="">
      <xdr:nvSpPr>
        <xdr:cNvPr id="140" name="楕円 139">
          <a:extLst>
            <a:ext uri="{FF2B5EF4-FFF2-40B4-BE49-F238E27FC236}">
              <a16:creationId xmlns:a16="http://schemas.microsoft.com/office/drawing/2014/main" id="{00000000-0008-0000-0400-00008C000000}"/>
            </a:ext>
          </a:extLst>
        </xdr:cNvPr>
        <xdr:cNvSpPr/>
      </xdr:nvSpPr>
      <xdr:spPr>
        <a:xfrm>
          <a:off x="16459200" y="2284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135653</xdr:rowOff>
    </xdr:from>
    <xdr:ext cx="762000" cy="259045"/>
    <xdr:sp macro="" textlink="">
      <xdr:nvSpPr>
        <xdr:cNvPr id="141" name="物件費該当値テキスト">
          <a:extLst>
            <a:ext uri="{FF2B5EF4-FFF2-40B4-BE49-F238E27FC236}">
              <a16:creationId xmlns:a16="http://schemas.microsoft.com/office/drawing/2014/main" id="{00000000-0008-0000-0400-00008D000000}"/>
            </a:ext>
          </a:extLst>
        </xdr:cNvPr>
        <xdr:cNvSpPr txBox="1"/>
      </xdr:nvSpPr>
      <xdr:spPr>
        <a:xfrm>
          <a:off x="16598900" y="2193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78486</xdr:rowOff>
    </xdr:from>
    <xdr:to>
      <xdr:col>78</xdr:col>
      <xdr:colOff>120650</xdr:colOff>
      <xdr:row>14</xdr:row>
      <xdr:rowOff>8636</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5621000" y="2307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18813</xdr:rowOff>
    </xdr:from>
    <xdr:ext cx="7366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290800" y="2076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73914</xdr:rowOff>
    </xdr:from>
    <xdr:to>
      <xdr:col>74</xdr:col>
      <xdr:colOff>31750</xdr:colOff>
      <xdr:row>14</xdr:row>
      <xdr:rowOff>4064</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4732000" y="2302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14241</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401800" y="2071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12</xdr:row>
      <xdr:rowOff>167640</xdr:rowOff>
    </xdr:from>
    <xdr:to>
      <xdr:col>69</xdr:col>
      <xdr:colOff>142875</xdr:colOff>
      <xdr:row>13</xdr:row>
      <xdr:rowOff>97790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3843000" y="222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107967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3512800" y="199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37338</xdr:rowOff>
    </xdr:from>
    <xdr:to>
      <xdr:col>65</xdr:col>
      <xdr:colOff>53975</xdr:colOff>
      <xdr:row>13</xdr:row>
      <xdr:rowOff>138938</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2954000" y="2266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149115</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623800" y="2035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a:extLst>
            <a:ext uri="{FF2B5EF4-FFF2-40B4-BE49-F238E27FC236}">
              <a16:creationId xmlns:a16="http://schemas.microsoft.com/office/drawing/2014/main" id="{00000000-0008-0000-0400-000096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ポイントと、類似団体平均を１．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ポイント下回っている。今後は、障がい福祉対策経費や少子化対策推進のための出産・子育て支援対策経費が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更に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増加していくものと想定されることから、これらの施策に要する経費の財源の確保に努めていく必要がある。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a:extLst>
            <a:ext uri="{FF2B5EF4-FFF2-40B4-BE49-F238E27FC236}">
              <a16:creationId xmlns:a16="http://schemas.microsoft.com/office/drawing/2014/main" id="{00000000-0008-0000-0400-0000A2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a:extLst>
            <a:ext uri="{FF2B5EF4-FFF2-40B4-BE49-F238E27FC236}">
              <a16:creationId xmlns:a16="http://schemas.microsoft.com/office/drawing/2014/main" id="{00000000-0008-0000-0400-0000B0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50800</xdr:rowOff>
    </xdr:from>
    <xdr:to>
      <xdr:col>24</xdr:col>
      <xdr:colOff>25400</xdr:colOff>
      <xdr:row>62</xdr:row>
      <xdr:rowOff>69850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flipV="1">
          <a:off x="4826000" y="913765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41927</xdr:rowOff>
    </xdr:from>
    <xdr:ext cx="762000" cy="259045"/>
    <xdr:sp macro="" textlink="">
      <xdr:nvSpPr>
        <xdr:cNvPr id="178" name="扶助費最小値テキスト">
          <a:extLst>
            <a:ext uri="{FF2B5EF4-FFF2-40B4-BE49-F238E27FC236}">
              <a16:creationId xmlns:a16="http://schemas.microsoft.com/office/drawing/2014/main" id="{00000000-0008-0000-0400-0000B2000000}"/>
            </a:ext>
          </a:extLst>
        </xdr:cNvPr>
        <xdr:cNvSpPr txBox="1"/>
      </xdr:nvSpPr>
      <xdr:spPr>
        <a:xfrm>
          <a:off x="4914900" y="1067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69850</xdr:rowOff>
    </xdr:from>
    <xdr:to>
      <xdr:col>24</xdr:col>
      <xdr:colOff>114300</xdr:colOff>
      <xdr:row>62</xdr:row>
      <xdr:rowOff>69850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1069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137177</xdr:rowOff>
    </xdr:from>
    <xdr:ext cx="762000" cy="259045"/>
    <xdr:sp macro="" textlink="">
      <xdr:nvSpPr>
        <xdr:cNvPr id="180" name="扶助費最大値テキスト">
          <a:extLst>
            <a:ext uri="{FF2B5EF4-FFF2-40B4-BE49-F238E27FC236}">
              <a16:creationId xmlns:a16="http://schemas.microsoft.com/office/drawing/2014/main" id="{00000000-0008-0000-0400-0000B4000000}"/>
            </a:ext>
          </a:extLst>
        </xdr:cNvPr>
        <xdr:cNvSpPr txBox="1"/>
      </xdr:nvSpPr>
      <xdr:spPr>
        <a:xfrm>
          <a:off x="4914900" y="888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50800</xdr:rowOff>
    </xdr:from>
    <xdr:to>
      <xdr:col>24</xdr:col>
      <xdr:colOff>114300</xdr:colOff>
      <xdr:row>53</xdr:row>
      <xdr:rowOff>50800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913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146050</xdr:rowOff>
    </xdr:from>
    <xdr:to>
      <xdr:col>24</xdr:col>
      <xdr:colOff>25400</xdr:colOff>
      <xdr:row>55</xdr:row>
      <xdr:rowOff>31750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flipV="1">
          <a:off x="3987800" y="94043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29227</xdr:rowOff>
    </xdr:from>
    <xdr:ext cx="762000" cy="259045"/>
    <xdr:sp macro="" textlink="">
      <xdr:nvSpPr>
        <xdr:cNvPr id="183" name="扶助費平均値テキスト">
          <a:extLst>
            <a:ext uri="{FF2B5EF4-FFF2-40B4-BE49-F238E27FC236}">
              <a16:creationId xmlns:a16="http://schemas.microsoft.com/office/drawing/2014/main" id="{00000000-0008-0000-0400-0000B7000000}"/>
            </a:ext>
          </a:extLst>
        </xdr:cNvPr>
        <xdr:cNvSpPr txBox="1"/>
      </xdr:nvSpPr>
      <xdr:spPr>
        <a:xfrm>
          <a:off x="4914900" y="9630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57150</xdr:rowOff>
    </xdr:from>
    <xdr:to>
      <xdr:col>24</xdr:col>
      <xdr:colOff>76200</xdr:colOff>
      <xdr:row>56</xdr:row>
      <xdr:rowOff>158750</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47752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31750</xdr:rowOff>
    </xdr:from>
    <xdr:to>
      <xdr:col>19</xdr:col>
      <xdr:colOff>187325</xdr:colOff>
      <xdr:row>55</xdr:row>
      <xdr:rowOff>50800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3098800" y="94615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38100</xdr:rowOff>
    </xdr:from>
    <xdr:to>
      <xdr:col>20</xdr:col>
      <xdr:colOff>38100</xdr:colOff>
      <xdr:row>56</xdr:row>
      <xdr:rowOff>139700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3937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124477</xdr:rowOff>
    </xdr:from>
    <xdr:ext cx="7366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3606800" y="972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50800</xdr:rowOff>
    </xdr:from>
    <xdr:to>
      <xdr:col>15</xdr:col>
      <xdr:colOff>98425</xdr:colOff>
      <xdr:row>55</xdr:row>
      <xdr:rowOff>69850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2209800" y="94805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152400</xdr:rowOff>
    </xdr:from>
    <xdr:to>
      <xdr:col>15</xdr:col>
      <xdr:colOff>149225</xdr:colOff>
      <xdr:row>56</xdr:row>
      <xdr:rowOff>82550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048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67327</xdr:rowOff>
    </xdr:from>
    <xdr:ext cx="7620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2717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69850</xdr:rowOff>
    </xdr:from>
    <xdr:to>
      <xdr:col>11</xdr:col>
      <xdr:colOff>9525</xdr:colOff>
      <xdr:row>56</xdr:row>
      <xdr:rowOff>12700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1320800" y="94996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152400</xdr:rowOff>
    </xdr:from>
    <xdr:to>
      <xdr:col>11</xdr:col>
      <xdr:colOff>60325</xdr:colOff>
      <xdr:row>56</xdr:row>
      <xdr:rowOff>82550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2159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67327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1828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57150</xdr:rowOff>
    </xdr:from>
    <xdr:to>
      <xdr:col>6</xdr:col>
      <xdr:colOff>171450</xdr:colOff>
      <xdr:row>56</xdr:row>
      <xdr:rowOff>158750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1270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143527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939800" y="97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95250</xdr:rowOff>
    </xdr:from>
    <xdr:to>
      <xdr:col>24</xdr:col>
      <xdr:colOff>76200</xdr:colOff>
      <xdr:row>55</xdr:row>
      <xdr:rowOff>25400</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47752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111777</xdr:rowOff>
    </xdr:from>
    <xdr:ext cx="762000" cy="259045"/>
    <xdr:sp macro="" textlink="">
      <xdr:nvSpPr>
        <xdr:cNvPr id="202" name="扶助費該当値テキスト">
          <a:extLst>
            <a:ext uri="{FF2B5EF4-FFF2-40B4-BE49-F238E27FC236}">
              <a16:creationId xmlns:a16="http://schemas.microsoft.com/office/drawing/2014/main" id="{00000000-0008-0000-0400-0000CA000000}"/>
            </a:ext>
          </a:extLst>
        </xdr:cNvPr>
        <xdr:cNvSpPr txBox="1"/>
      </xdr:nvSpPr>
      <xdr:spPr>
        <a:xfrm>
          <a:off x="49149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152400</xdr:rowOff>
    </xdr:from>
    <xdr:to>
      <xdr:col>20</xdr:col>
      <xdr:colOff>38100</xdr:colOff>
      <xdr:row>55</xdr:row>
      <xdr:rowOff>82550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937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92727</xdr:rowOff>
    </xdr:from>
    <xdr:ext cx="7366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3606800" y="917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0</xdr:rowOff>
    </xdr:from>
    <xdr:to>
      <xdr:col>15</xdr:col>
      <xdr:colOff>149225</xdr:colOff>
      <xdr:row>55</xdr:row>
      <xdr:rowOff>101600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048000" y="94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111777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7178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19050</xdr:rowOff>
    </xdr:from>
    <xdr:to>
      <xdr:col>11</xdr:col>
      <xdr:colOff>60325</xdr:colOff>
      <xdr:row>55</xdr:row>
      <xdr:rowOff>120650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2159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130827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828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1270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73677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939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年度は類似団体平均を</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０．５</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上回っている。前年度から９．６ポイント下回っているが、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令和６年度より公共下水道事業・地域集落排水事業特別会計が公営企業会計になったことから、同事業への繰出金が性質上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繰出金から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補助費等に計上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ことが要因となっている。今後は特別会計の中でも特に国民健康保険特別会計への繰出金増額が避けられず、数値は上昇していくものと想定されることから、経常経費の節減とあわせて、国保税の適正化に向けた検討により繰出金の抑制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7" name="その他グラフ枠">
          <a:extLst>
            <a:ext uri="{FF2B5EF4-FFF2-40B4-BE49-F238E27FC236}">
              <a16:creationId xmlns:a16="http://schemas.microsoft.com/office/drawing/2014/main" id="{00000000-0008-0000-0400-0000ED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46990</xdr:rowOff>
    </xdr:from>
    <xdr:to>
      <xdr:col>82</xdr:col>
      <xdr:colOff>107950</xdr:colOff>
      <xdr:row>59</xdr:row>
      <xdr:rowOff>1270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flipV="1">
          <a:off x="16510000" y="9133840"/>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144797</xdr:rowOff>
    </xdr:from>
    <xdr:ext cx="762000" cy="259045"/>
    <xdr:sp macro="" textlink="">
      <xdr:nvSpPr>
        <xdr:cNvPr id="239" name="その他最小値テキスト">
          <a:extLst>
            <a:ext uri="{FF2B5EF4-FFF2-40B4-BE49-F238E27FC236}">
              <a16:creationId xmlns:a16="http://schemas.microsoft.com/office/drawing/2014/main" id="{00000000-0008-0000-0400-0000EF000000}"/>
            </a:ext>
          </a:extLst>
        </xdr:cNvPr>
        <xdr:cNvSpPr txBox="1"/>
      </xdr:nvSpPr>
      <xdr:spPr>
        <a:xfrm>
          <a:off x="16598900" y="1008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59</xdr:row>
      <xdr:rowOff>1270</xdr:rowOff>
    </xdr:from>
    <xdr:to>
      <xdr:col>82</xdr:col>
      <xdr:colOff>196850</xdr:colOff>
      <xdr:row>59</xdr:row>
      <xdr:rowOff>1270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1011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133367</xdr:rowOff>
    </xdr:from>
    <xdr:ext cx="762000" cy="259045"/>
    <xdr:sp macro="" textlink="">
      <xdr:nvSpPr>
        <xdr:cNvPr id="241" name="その他最大値テキスト">
          <a:extLst>
            <a:ext uri="{FF2B5EF4-FFF2-40B4-BE49-F238E27FC236}">
              <a16:creationId xmlns:a16="http://schemas.microsoft.com/office/drawing/2014/main" id="{00000000-0008-0000-0400-0000F1000000}"/>
            </a:ext>
          </a:extLst>
        </xdr:cNvPr>
        <xdr:cNvSpPr txBox="1"/>
      </xdr:nvSpPr>
      <xdr:spPr>
        <a:xfrm>
          <a:off x="16598900" y="8877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46990</xdr:rowOff>
    </xdr:from>
    <xdr:to>
      <xdr:col>82</xdr:col>
      <xdr:colOff>196850</xdr:colOff>
      <xdr:row>53</xdr:row>
      <xdr:rowOff>46990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9133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153670</xdr:rowOff>
    </xdr:from>
    <xdr:to>
      <xdr:col>82</xdr:col>
      <xdr:colOff>107950</xdr:colOff>
      <xdr:row>60</xdr:row>
      <xdr:rowOff>27940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flipV="1">
          <a:off x="15671800" y="9583420"/>
          <a:ext cx="838200" cy="731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81297</xdr:rowOff>
    </xdr:from>
    <xdr:ext cx="762000" cy="259045"/>
    <xdr:sp macro="" textlink="">
      <xdr:nvSpPr>
        <xdr:cNvPr id="244" name="その他平均値テキスト">
          <a:extLst>
            <a:ext uri="{FF2B5EF4-FFF2-40B4-BE49-F238E27FC236}">
              <a16:creationId xmlns:a16="http://schemas.microsoft.com/office/drawing/2014/main" id="{00000000-0008-0000-0400-0000F4000000}"/>
            </a:ext>
          </a:extLst>
        </xdr:cNvPr>
        <xdr:cNvSpPr txBox="1"/>
      </xdr:nvSpPr>
      <xdr:spPr>
        <a:xfrm>
          <a:off x="16598900" y="9339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64770</xdr:rowOff>
    </xdr:from>
    <xdr:to>
      <xdr:col>82</xdr:col>
      <xdr:colOff>158750</xdr:colOff>
      <xdr:row>55</xdr:row>
      <xdr:rowOff>166370</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6459200" y="949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27940</xdr:rowOff>
    </xdr:from>
    <xdr:to>
      <xdr:col>78</xdr:col>
      <xdr:colOff>69850</xdr:colOff>
      <xdr:row>60</xdr:row>
      <xdr:rowOff>111760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4782800" y="103149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xdr:rowOff>
    </xdr:from>
    <xdr:to>
      <xdr:col>78</xdr:col>
      <xdr:colOff>120650</xdr:colOff>
      <xdr:row>56</xdr:row>
      <xdr:rowOff>116840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5621000" y="9616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127017</xdr:rowOff>
    </xdr:from>
    <xdr:ext cx="7366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5290800" y="9385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43180</xdr:rowOff>
    </xdr:from>
    <xdr:to>
      <xdr:col>73</xdr:col>
      <xdr:colOff>180975</xdr:colOff>
      <xdr:row>60</xdr:row>
      <xdr:rowOff>111760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3893800" y="103301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91440</xdr:rowOff>
    </xdr:from>
    <xdr:to>
      <xdr:col>74</xdr:col>
      <xdr:colOff>31750</xdr:colOff>
      <xdr:row>57</xdr:row>
      <xdr:rowOff>21590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4732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31767</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4401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43180</xdr:rowOff>
    </xdr:from>
    <xdr:to>
      <xdr:col>69</xdr:col>
      <xdr:colOff>92075</xdr:colOff>
      <xdr:row>60</xdr:row>
      <xdr:rowOff>104140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004800" y="103301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68580</xdr:rowOff>
    </xdr:from>
    <xdr:to>
      <xdr:col>69</xdr:col>
      <xdr:colOff>142875</xdr:colOff>
      <xdr:row>56</xdr:row>
      <xdr:rowOff>170180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3843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8907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3512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144780</xdr:rowOff>
    </xdr:from>
    <xdr:to>
      <xdr:col>65</xdr:col>
      <xdr:colOff>53975</xdr:colOff>
      <xdr:row>57</xdr:row>
      <xdr:rowOff>74930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2954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85107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2623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102870</xdr:rowOff>
    </xdr:from>
    <xdr:to>
      <xdr:col>82</xdr:col>
      <xdr:colOff>158750</xdr:colOff>
      <xdr:row>56</xdr:row>
      <xdr:rowOff>33020</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6459200" y="953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74947</xdr:rowOff>
    </xdr:from>
    <xdr:ext cx="762000" cy="259045"/>
    <xdr:sp macro="" textlink="">
      <xdr:nvSpPr>
        <xdr:cNvPr id="263" name="その他該当値テキスト">
          <a:extLst>
            <a:ext uri="{FF2B5EF4-FFF2-40B4-BE49-F238E27FC236}">
              <a16:creationId xmlns:a16="http://schemas.microsoft.com/office/drawing/2014/main" id="{00000000-0008-0000-0400-000007010000}"/>
            </a:ext>
          </a:extLst>
        </xdr:cNvPr>
        <xdr:cNvSpPr txBox="1"/>
      </xdr:nvSpPr>
      <xdr:spPr>
        <a:xfrm>
          <a:off x="16598900" y="950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148590</xdr:rowOff>
    </xdr:from>
    <xdr:to>
      <xdr:col>78</xdr:col>
      <xdr:colOff>120650</xdr:colOff>
      <xdr:row>60</xdr:row>
      <xdr:rowOff>78740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5621000" y="1026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63517</xdr:rowOff>
    </xdr:from>
    <xdr:ext cx="7366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5290800" y="10350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60960</xdr:rowOff>
    </xdr:from>
    <xdr:to>
      <xdr:col>74</xdr:col>
      <xdr:colOff>31750</xdr:colOff>
      <xdr:row>60</xdr:row>
      <xdr:rowOff>162560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4732000" y="1034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147337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401800" y="1043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163830</xdr:rowOff>
    </xdr:from>
    <xdr:to>
      <xdr:col>69</xdr:col>
      <xdr:colOff>142875</xdr:colOff>
      <xdr:row>60</xdr:row>
      <xdr:rowOff>93980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3843000" y="1027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78757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3512800" y="1036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53340</xdr:rowOff>
    </xdr:from>
    <xdr:to>
      <xdr:col>65</xdr:col>
      <xdr:colOff>53975</xdr:colOff>
      <xdr:row>60</xdr:row>
      <xdr:rowOff>154940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2954000" y="1034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139717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623800" y="1042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年度は類似団体平均を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２．８</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ポイント下回って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いるが、前年度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より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５．１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ポイント上昇している。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れは、大雨災害による各種被災者支援事業の他、令和６年度より公共下水道事業・地域集落排水事業特別会計が公営企業会計になったことから、同事業への繰出金を性質上補助費等に計上したことが要因となっ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は重点施策である定住促進や子育て支援に係る経費が大きなウエイトを占めてくると考えられ、数値は上昇していくものと想定されることから、法人等各種団体等への補助については、平成１９年度に策定した「遊佐町補助金等の交付に関する見直し指針」により適正に対処していく。</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4" name="補助費等グラフ枠">
          <a:extLst>
            <a:ext uri="{FF2B5EF4-FFF2-40B4-BE49-F238E27FC236}">
              <a16:creationId xmlns:a16="http://schemas.microsoft.com/office/drawing/2014/main" id="{00000000-0008-0000-0400-00002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81280</xdr:rowOff>
    </xdr:from>
    <xdr:to>
      <xdr:col>82</xdr:col>
      <xdr:colOff>107950</xdr:colOff>
      <xdr:row>41</xdr:row>
      <xdr:rowOff>6985</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flipV="1">
          <a:off x="16510000" y="5910580"/>
          <a:ext cx="0" cy="1125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150512</xdr:rowOff>
    </xdr:from>
    <xdr:ext cx="762000" cy="259045"/>
    <xdr:sp macro="" textlink="">
      <xdr:nvSpPr>
        <xdr:cNvPr id="296" name="補助費等最小値テキスト">
          <a:extLst>
            <a:ext uri="{FF2B5EF4-FFF2-40B4-BE49-F238E27FC236}">
              <a16:creationId xmlns:a16="http://schemas.microsoft.com/office/drawing/2014/main" id="{00000000-0008-0000-0400-000028010000}"/>
            </a:ext>
          </a:extLst>
        </xdr:cNvPr>
        <xdr:cNvSpPr txBox="1"/>
      </xdr:nvSpPr>
      <xdr:spPr>
        <a:xfrm>
          <a:off x="16598900" y="7008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6985</xdr:rowOff>
    </xdr:from>
    <xdr:to>
      <xdr:col>82</xdr:col>
      <xdr:colOff>196850</xdr:colOff>
      <xdr:row>41</xdr:row>
      <xdr:rowOff>6985</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6421100" y="7036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167657</xdr:rowOff>
    </xdr:from>
    <xdr:ext cx="762000" cy="259045"/>
    <xdr:sp macro="" textlink="">
      <xdr:nvSpPr>
        <xdr:cNvPr id="298" name="補助費等最大値テキスト">
          <a:extLst>
            <a:ext uri="{FF2B5EF4-FFF2-40B4-BE49-F238E27FC236}">
              <a16:creationId xmlns:a16="http://schemas.microsoft.com/office/drawing/2014/main" id="{00000000-0008-0000-0400-00002A010000}"/>
            </a:ext>
          </a:extLst>
        </xdr:cNvPr>
        <xdr:cNvSpPr txBox="1"/>
      </xdr:nvSpPr>
      <xdr:spPr>
        <a:xfrm>
          <a:off x="16598900" y="565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81280</xdr:rowOff>
    </xdr:from>
    <xdr:to>
      <xdr:col>82</xdr:col>
      <xdr:colOff>196850</xdr:colOff>
      <xdr:row>34</xdr:row>
      <xdr:rowOff>81280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591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58420</xdr:rowOff>
    </xdr:from>
    <xdr:to>
      <xdr:col>82</xdr:col>
      <xdr:colOff>107950</xdr:colOff>
      <xdr:row>36</xdr:row>
      <xdr:rowOff>6985</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5671800" y="5887720"/>
          <a:ext cx="838200" cy="291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88282</xdr:rowOff>
    </xdr:from>
    <xdr:ext cx="762000" cy="259045"/>
    <xdr:sp macro="" textlink="">
      <xdr:nvSpPr>
        <xdr:cNvPr id="301" name="補助費等平均値テキスト">
          <a:extLst>
            <a:ext uri="{FF2B5EF4-FFF2-40B4-BE49-F238E27FC236}">
              <a16:creationId xmlns:a16="http://schemas.microsoft.com/office/drawing/2014/main" id="{00000000-0008-0000-0400-00002D010000}"/>
            </a:ext>
          </a:extLst>
        </xdr:cNvPr>
        <xdr:cNvSpPr txBox="1"/>
      </xdr:nvSpPr>
      <xdr:spPr>
        <a:xfrm>
          <a:off x="16598900" y="62604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116205</xdr:rowOff>
    </xdr:from>
    <xdr:to>
      <xdr:col>82</xdr:col>
      <xdr:colOff>158750</xdr:colOff>
      <xdr:row>37</xdr:row>
      <xdr:rowOff>46355</xdr:rowOff>
    </xdr:to>
    <xdr:sp macro="" textlink="">
      <xdr:nvSpPr>
        <xdr:cNvPr id="302" name="フローチャート: 判断 301">
          <a:extLst>
            <a:ext uri="{FF2B5EF4-FFF2-40B4-BE49-F238E27FC236}">
              <a16:creationId xmlns:a16="http://schemas.microsoft.com/office/drawing/2014/main" id="{00000000-0008-0000-0400-00002E010000}"/>
            </a:ext>
          </a:extLst>
        </xdr:cNvPr>
        <xdr:cNvSpPr/>
      </xdr:nvSpPr>
      <xdr:spPr>
        <a:xfrm>
          <a:off x="16459200" y="6288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24130</xdr:rowOff>
    </xdr:from>
    <xdr:to>
      <xdr:col>78</xdr:col>
      <xdr:colOff>69850</xdr:colOff>
      <xdr:row>34</xdr:row>
      <xdr:rowOff>58420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4782800" y="585343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7620</xdr:rowOff>
    </xdr:from>
    <xdr:to>
      <xdr:col>78</xdr:col>
      <xdr:colOff>120650</xdr:colOff>
      <xdr:row>36</xdr:row>
      <xdr:rowOff>109220</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5621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93997</xdr:rowOff>
    </xdr:from>
    <xdr:ext cx="7366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5290800" y="6266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138430</xdr:rowOff>
    </xdr:from>
    <xdr:to>
      <xdr:col>73</xdr:col>
      <xdr:colOff>180975</xdr:colOff>
      <xdr:row>34</xdr:row>
      <xdr:rowOff>24130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3893800" y="579628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110490</xdr:rowOff>
    </xdr:from>
    <xdr:to>
      <xdr:col>74</xdr:col>
      <xdr:colOff>31750</xdr:colOff>
      <xdr:row>36</xdr:row>
      <xdr:rowOff>40640</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47320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25417</xdr:rowOff>
    </xdr:from>
    <xdr:ext cx="762000" cy="259045"/>
    <xdr:sp macro="" textlink="">
      <xdr:nvSpPr>
        <xdr:cNvPr id="308" name="テキスト ボックス 307">
          <a:extLst>
            <a:ext uri="{FF2B5EF4-FFF2-40B4-BE49-F238E27FC236}">
              <a16:creationId xmlns:a16="http://schemas.microsoft.com/office/drawing/2014/main" id="{00000000-0008-0000-0400-000034010000}"/>
            </a:ext>
          </a:extLst>
        </xdr:cNvPr>
        <xdr:cNvSpPr txBox="1"/>
      </xdr:nvSpPr>
      <xdr:spPr>
        <a:xfrm>
          <a:off x="14401800" y="619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138430</xdr:rowOff>
    </xdr:from>
    <xdr:to>
      <xdr:col>69</xdr:col>
      <xdr:colOff>92075</xdr:colOff>
      <xdr:row>34</xdr:row>
      <xdr:rowOff>52705</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3004800" y="579628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70485</xdr:rowOff>
    </xdr:from>
    <xdr:to>
      <xdr:col>69</xdr:col>
      <xdr:colOff>142875</xdr:colOff>
      <xdr:row>36</xdr:row>
      <xdr:rowOff>635</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3843000" y="6071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156862</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3512800" y="6157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99060</xdr:rowOff>
    </xdr:from>
    <xdr:to>
      <xdr:col>65</xdr:col>
      <xdr:colOff>53975</xdr:colOff>
      <xdr:row>36</xdr:row>
      <xdr:rowOff>29210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2954000" y="6099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13987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2623800" y="6186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127635</xdr:rowOff>
    </xdr:from>
    <xdr:to>
      <xdr:col>82</xdr:col>
      <xdr:colOff>158750</xdr:colOff>
      <xdr:row>36</xdr:row>
      <xdr:rowOff>57785</xdr:rowOff>
    </xdr:to>
    <xdr:sp macro="" textlink="">
      <xdr:nvSpPr>
        <xdr:cNvPr id="319" name="楕円 318">
          <a:extLst>
            <a:ext uri="{FF2B5EF4-FFF2-40B4-BE49-F238E27FC236}">
              <a16:creationId xmlns:a16="http://schemas.microsoft.com/office/drawing/2014/main" id="{00000000-0008-0000-0400-00003F010000}"/>
            </a:ext>
          </a:extLst>
        </xdr:cNvPr>
        <xdr:cNvSpPr/>
      </xdr:nvSpPr>
      <xdr:spPr>
        <a:xfrm>
          <a:off x="16459200" y="612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144162</xdr:rowOff>
    </xdr:from>
    <xdr:ext cx="762000" cy="259045"/>
    <xdr:sp macro="" textlink="">
      <xdr:nvSpPr>
        <xdr:cNvPr id="320" name="補助費等該当値テキスト">
          <a:extLst>
            <a:ext uri="{FF2B5EF4-FFF2-40B4-BE49-F238E27FC236}">
              <a16:creationId xmlns:a16="http://schemas.microsoft.com/office/drawing/2014/main" id="{00000000-0008-0000-0400-000040010000}"/>
            </a:ext>
          </a:extLst>
        </xdr:cNvPr>
        <xdr:cNvSpPr txBox="1"/>
      </xdr:nvSpPr>
      <xdr:spPr>
        <a:xfrm>
          <a:off x="16598900" y="5973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7620</xdr:rowOff>
    </xdr:from>
    <xdr:to>
      <xdr:col>78</xdr:col>
      <xdr:colOff>120650</xdr:colOff>
      <xdr:row>34</xdr:row>
      <xdr:rowOff>109220</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5621000" y="583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119397</xdr:rowOff>
    </xdr:from>
    <xdr:ext cx="7366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290800" y="560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144780</xdr:rowOff>
    </xdr:from>
    <xdr:to>
      <xdr:col>74</xdr:col>
      <xdr:colOff>31750</xdr:colOff>
      <xdr:row>34</xdr:row>
      <xdr:rowOff>74930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4732000" y="5802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85107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5571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87630</xdr:rowOff>
    </xdr:from>
    <xdr:to>
      <xdr:col>69</xdr:col>
      <xdr:colOff>142875</xdr:colOff>
      <xdr:row>34</xdr:row>
      <xdr:rowOff>17780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3843000" y="574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27957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51280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1905</xdr:rowOff>
    </xdr:from>
    <xdr:to>
      <xdr:col>65</xdr:col>
      <xdr:colOff>53975</xdr:colOff>
      <xdr:row>34</xdr:row>
      <xdr:rowOff>103505</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2954000" y="5831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113682</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623800" y="5600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年度においては１８．</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ポイントと、前年度を０．８ポイント下回った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ポイント上回った。これまで、地方債の繰上償還を重点的に実施してきた結果、後年度の公債費負担の平準化が図られてきた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が、未だ高い水準と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分析している。今後、広畑橋改築事業、栄橋撤去事業、災害復旧事業に伴う地方債の償還が始まることから、計画的に繰上償還に取り組んでいく。  </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1" name="直線コネクタ 340">
          <a:extLst>
            <a:ext uri="{FF2B5EF4-FFF2-40B4-BE49-F238E27FC236}">
              <a16:creationId xmlns:a16="http://schemas.microsoft.com/office/drawing/2014/main" id="{00000000-0008-0000-0400-00005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49276</xdr:rowOff>
    </xdr:from>
    <xdr:to>
      <xdr:col>24</xdr:col>
      <xdr:colOff>25400</xdr:colOff>
      <xdr:row>79</xdr:row>
      <xdr:rowOff>161289</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flipV="1">
          <a:off x="4826000" y="12736576"/>
          <a:ext cx="0" cy="9692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133366</xdr:rowOff>
    </xdr:from>
    <xdr:ext cx="762000" cy="259045"/>
    <xdr:sp macro="" textlink="">
      <xdr:nvSpPr>
        <xdr:cNvPr id="354" name="公債費最小値テキスト">
          <a:extLst>
            <a:ext uri="{FF2B5EF4-FFF2-40B4-BE49-F238E27FC236}">
              <a16:creationId xmlns:a16="http://schemas.microsoft.com/office/drawing/2014/main" id="{00000000-0008-0000-0400-000062010000}"/>
            </a:ext>
          </a:extLst>
        </xdr:cNvPr>
        <xdr:cNvSpPr txBox="1"/>
      </xdr:nvSpPr>
      <xdr:spPr>
        <a:xfrm>
          <a:off x="4914900" y="13677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161289</xdr:rowOff>
    </xdr:from>
    <xdr:to>
      <xdr:col>24</xdr:col>
      <xdr:colOff>114300</xdr:colOff>
      <xdr:row>79</xdr:row>
      <xdr:rowOff>161289</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4737100" y="13705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135653</xdr:rowOff>
    </xdr:from>
    <xdr:ext cx="762000" cy="259045"/>
    <xdr:sp macro="" textlink="">
      <xdr:nvSpPr>
        <xdr:cNvPr id="356" name="公債費最大値テキスト">
          <a:extLst>
            <a:ext uri="{FF2B5EF4-FFF2-40B4-BE49-F238E27FC236}">
              <a16:creationId xmlns:a16="http://schemas.microsoft.com/office/drawing/2014/main" id="{00000000-0008-0000-0400-000064010000}"/>
            </a:ext>
          </a:extLst>
        </xdr:cNvPr>
        <xdr:cNvSpPr txBox="1"/>
      </xdr:nvSpPr>
      <xdr:spPr>
        <a:xfrm>
          <a:off x="4914900" y="1248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49276</xdr:rowOff>
    </xdr:from>
    <xdr:to>
      <xdr:col>24</xdr:col>
      <xdr:colOff>114300</xdr:colOff>
      <xdr:row>74</xdr:row>
      <xdr:rowOff>49276</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2736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35561</xdr:rowOff>
    </xdr:from>
    <xdr:to>
      <xdr:col>24</xdr:col>
      <xdr:colOff>25400</xdr:colOff>
      <xdr:row>78</xdr:row>
      <xdr:rowOff>72137</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3987800" y="13408661"/>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152164</xdr:rowOff>
    </xdr:from>
    <xdr:ext cx="762000" cy="259045"/>
    <xdr:sp macro="" textlink="">
      <xdr:nvSpPr>
        <xdr:cNvPr id="359" name="公債費平均値テキスト">
          <a:extLst>
            <a:ext uri="{FF2B5EF4-FFF2-40B4-BE49-F238E27FC236}">
              <a16:creationId xmlns:a16="http://schemas.microsoft.com/office/drawing/2014/main" id="{00000000-0008-0000-0400-000067010000}"/>
            </a:ext>
          </a:extLst>
        </xdr:cNvPr>
        <xdr:cNvSpPr txBox="1"/>
      </xdr:nvSpPr>
      <xdr:spPr>
        <a:xfrm>
          <a:off x="4914900" y="130109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135637</xdr:rowOff>
    </xdr:from>
    <xdr:to>
      <xdr:col>24</xdr:col>
      <xdr:colOff>76200</xdr:colOff>
      <xdr:row>77</xdr:row>
      <xdr:rowOff>65787</xdr:rowOff>
    </xdr:to>
    <xdr:sp macro="" textlink="">
      <xdr:nvSpPr>
        <xdr:cNvPr id="360" name="フローチャート: 判断 359">
          <a:extLst>
            <a:ext uri="{FF2B5EF4-FFF2-40B4-BE49-F238E27FC236}">
              <a16:creationId xmlns:a16="http://schemas.microsoft.com/office/drawing/2014/main" id="{00000000-0008-0000-0400-000068010000}"/>
            </a:ext>
          </a:extLst>
        </xdr:cNvPr>
        <xdr:cNvSpPr/>
      </xdr:nvSpPr>
      <xdr:spPr>
        <a:xfrm>
          <a:off x="47752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3556</xdr:rowOff>
    </xdr:from>
    <xdr:to>
      <xdr:col>19</xdr:col>
      <xdr:colOff>187325</xdr:colOff>
      <xdr:row>78</xdr:row>
      <xdr:rowOff>72137</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3098800" y="13376656"/>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19050</xdr:rowOff>
    </xdr:from>
    <xdr:to>
      <xdr:col>20</xdr:col>
      <xdr:colOff>38100</xdr:colOff>
      <xdr:row>77</xdr:row>
      <xdr:rowOff>120650</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130827</xdr:rowOff>
    </xdr:from>
    <xdr:ext cx="7366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3606800" y="1298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101854</xdr:rowOff>
    </xdr:from>
    <xdr:to>
      <xdr:col>15</xdr:col>
      <xdr:colOff>98425</xdr:colOff>
      <xdr:row>78</xdr:row>
      <xdr:rowOff>3556</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2209800" y="1330350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23622</xdr:rowOff>
    </xdr:from>
    <xdr:to>
      <xdr:col>15</xdr:col>
      <xdr:colOff>149225</xdr:colOff>
      <xdr:row>77</xdr:row>
      <xdr:rowOff>125222</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3048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135399</xdr:rowOff>
    </xdr:from>
    <xdr:ext cx="762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717800" y="1299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101854</xdr:rowOff>
    </xdr:from>
    <xdr:to>
      <xdr:col>11</xdr:col>
      <xdr:colOff>9525</xdr:colOff>
      <xdr:row>77</xdr:row>
      <xdr:rowOff>120142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1320800" y="1330350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5335</xdr:rowOff>
    </xdr:from>
    <xdr:to>
      <xdr:col>11</xdr:col>
      <xdr:colOff>60325</xdr:colOff>
      <xdr:row>77</xdr:row>
      <xdr:rowOff>106935</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2159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117112</xdr:rowOff>
    </xdr:from>
    <xdr:ext cx="7620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1828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144542</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939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156211</xdr:rowOff>
    </xdr:from>
    <xdr:to>
      <xdr:col>24</xdr:col>
      <xdr:colOff>76200</xdr:colOff>
      <xdr:row>78</xdr:row>
      <xdr:rowOff>86361</xdr:rowOff>
    </xdr:to>
    <xdr:sp macro="" textlink="">
      <xdr:nvSpPr>
        <xdr:cNvPr id="377" name="楕円 376">
          <a:extLst>
            <a:ext uri="{FF2B5EF4-FFF2-40B4-BE49-F238E27FC236}">
              <a16:creationId xmlns:a16="http://schemas.microsoft.com/office/drawing/2014/main" id="{00000000-0008-0000-0400-000079010000}"/>
            </a:ext>
          </a:extLst>
        </xdr:cNvPr>
        <xdr:cNvSpPr/>
      </xdr:nvSpPr>
      <xdr:spPr>
        <a:xfrm>
          <a:off x="47752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128288</xdr:rowOff>
    </xdr:from>
    <xdr:ext cx="762000" cy="259045"/>
    <xdr:sp macro="" textlink="">
      <xdr:nvSpPr>
        <xdr:cNvPr id="378" name="公債費該当値テキスト">
          <a:extLst>
            <a:ext uri="{FF2B5EF4-FFF2-40B4-BE49-F238E27FC236}">
              <a16:creationId xmlns:a16="http://schemas.microsoft.com/office/drawing/2014/main" id="{00000000-0008-0000-0400-00007A010000}"/>
            </a:ext>
          </a:extLst>
        </xdr:cNvPr>
        <xdr:cNvSpPr txBox="1"/>
      </xdr:nvSpPr>
      <xdr:spPr>
        <a:xfrm>
          <a:off x="49149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21337</xdr:rowOff>
    </xdr:from>
    <xdr:to>
      <xdr:col>20</xdr:col>
      <xdr:colOff>38100</xdr:colOff>
      <xdr:row>78</xdr:row>
      <xdr:rowOff>122937</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3937000" y="13394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107714</xdr:rowOff>
    </xdr:from>
    <xdr:ext cx="7366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606800" y="134808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124206</xdr:rowOff>
    </xdr:from>
    <xdr:to>
      <xdr:col>15</xdr:col>
      <xdr:colOff>149225</xdr:colOff>
      <xdr:row>78</xdr:row>
      <xdr:rowOff>54356</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048000" y="1332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39133</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341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51054</xdr:rowOff>
    </xdr:from>
    <xdr:to>
      <xdr:col>11</xdr:col>
      <xdr:colOff>60325</xdr:colOff>
      <xdr:row>77</xdr:row>
      <xdr:rowOff>152654</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2159000" y="132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137431</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69342</xdr:rowOff>
    </xdr:from>
    <xdr:to>
      <xdr:col>6</xdr:col>
      <xdr:colOff>171450</xdr:colOff>
      <xdr:row>77</xdr:row>
      <xdr:rowOff>170942</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1270000" y="13270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155719</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335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a:extLst>
            <a:ext uri="{FF2B5EF4-FFF2-40B4-BE49-F238E27FC236}">
              <a16:creationId xmlns:a16="http://schemas.microsoft.com/office/drawing/2014/main" id="{00000000-0008-0000-0400-00008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公債費を除く経常収支比率は、これまで類似団体に比較して低い数値で推移してきており、令和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年度においては前年比で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．８ポイント下回り、類似団体平均との差が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８．６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ポイントとなった。引き続き経常収支比率の改善に向け、歳入の確保、経費の節減に努めていく。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a:extLst>
            <a:ext uri="{FF2B5EF4-FFF2-40B4-BE49-F238E27FC236}">
              <a16:creationId xmlns:a16="http://schemas.microsoft.com/office/drawing/2014/main" id="{00000000-0008-0000-0400-00008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1" name="公債費以外グラフ枠">
          <a:extLst>
            <a:ext uri="{FF2B5EF4-FFF2-40B4-BE49-F238E27FC236}">
              <a16:creationId xmlns:a16="http://schemas.microsoft.com/office/drawing/2014/main" id="{00000000-0008-0000-0400-00009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140716</xdr:rowOff>
    </xdr:from>
    <xdr:to>
      <xdr:col>82</xdr:col>
      <xdr:colOff>107950</xdr:colOff>
      <xdr:row>81</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flipV="1">
          <a:off x="16510000" y="12656566"/>
          <a:ext cx="0" cy="1243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156227</xdr:rowOff>
    </xdr:from>
    <xdr:ext cx="762000" cy="259045"/>
    <xdr:sp macro="" textlink="">
      <xdr:nvSpPr>
        <xdr:cNvPr id="413" name="公債費以外最小値テキスト">
          <a:extLst>
            <a:ext uri="{FF2B5EF4-FFF2-40B4-BE49-F238E27FC236}">
              <a16:creationId xmlns:a16="http://schemas.microsoft.com/office/drawing/2014/main" id="{00000000-0008-0000-0400-00009D010000}"/>
            </a:ext>
          </a:extLst>
        </xdr:cNvPr>
        <xdr:cNvSpPr txBox="1"/>
      </xdr:nvSpPr>
      <xdr:spPr>
        <a:xfrm>
          <a:off x="16598900" y="1387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12700</xdr:rowOff>
    </xdr:from>
    <xdr:to>
      <xdr:col>82</xdr:col>
      <xdr:colOff>196850</xdr:colOff>
      <xdr:row>81</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6421100" y="13900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55643</xdr:rowOff>
    </xdr:from>
    <xdr:ext cx="762000" cy="259045"/>
    <xdr:sp macro="" textlink="">
      <xdr:nvSpPr>
        <xdr:cNvPr id="415" name="公債費以外最大値テキスト">
          <a:extLst>
            <a:ext uri="{FF2B5EF4-FFF2-40B4-BE49-F238E27FC236}">
              <a16:creationId xmlns:a16="http://schemas.microsoft.com/office/drawing/2014/main" id="{00000000-0008-0000-0400-00009F010000}"/>
            </a:ext>
          </a:extLst>
        </xdr:cNvPr>
        <xdr:cNvSpPr txBox="1"/>
      </xdr:nvSpPr>
      <xdr:spPr>
        <a:xfrm>
          <a:off x="16598900" y="12400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140716</xdr:rowOff>
    </xdr:from>
    <xdr:to>
      <xdr:col>82</xdr:col>
      <xdr:colOff>196850</xdr:colOff>
      <xdr:row>73</xdr:row>
      <xdr:rowOff>140716</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6421100" y="12656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44704</xdr:rowOff>
    </xdr:from>
    <xdr:to>
      <xdr:col>82</xdr:col>
      <xdr:colOff>107950</xdr:colOff>
      <xdr:row>74</xdr:row>
      <xdr:rowOff>108712</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flipV="1">
          <a:off x="15671800" y="12732004"/>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162577</xdr:rowOff>
    </xdr:from>
    <xdr:ext cx="762000" cy="259045"/>
    <xdr:sp macro="" textlink="">
      <xdr:nvSpPr>
        <xdr:cNvPr id="418" name="公債費以外平均値テキスト">
          <a:extLst>
            <a:ext uri="{FF2B5EF4-FFF2-40B4-BE49-F238E27FC236}">
              <a16:creationId xmlns:a16="http://schemas.microsoft.com/office/drawing/2014/main" id="{00000000-0008-0000-0400-0000A2010000}"/>
            </a:ext>
          </a:extLst>
        </xdr:cNvPr>
        <xdr:cNvSpPr txBox="1"/>
      </xdr:nvSpPr>
      <xdr:spPr>
        <a:xfrm>
          <a:off x="16598900" y="12849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19050</xdr:rowOff>
    </xdr:from>
    <xdr:to>
      <xdr:col>82</xdr:col>
      <xdr:colOff>158750</xdr:colOff>
      <xdr:row>75</xdr:row>
      <xdr:rowOff>120650</xdr:rowOff>
    </xdr:to>
    <xdr:sp macro="" textlink="">
      <xdr:nvSpPr>
        <xdr:cNvPr id="419" name="フローチャート: 判断 418">
          <a:extLst>
            <a:ext uri="{FF2B5EF4-FFF2-40B4-BE49-F238E27FC236}">
              <a16:creationId xmlns:a16="http://schemas.microsoft.com/office/drawing/2014/main" id="{00000000-0008-0000-0400-0000A3010000}"/>
            </a:ext>
          </a:extLst>
        </xdr:cNvPr>
        <xdr:cNvSpPr/>
      </xdr:nvSpPr>
      <xdr:spPr>
        <a:xfrm>
          <a:off x="164592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108712</xdr:rowOff>
    </xdr:from>
    <xdr:to>
      <xdr:col>78</xdr:col>
      <xdr:colOff>69850</xdr:colOff>
      <xdr:row>74</xdr:row>
      <xdr:rowOff>149860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4782800" y="1279601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151638</xdr:rowOff>
    </xdr:from>
    <xdr:to>
      <xdr:col>78</xdr:col>
      <xdr:colOff>120650</xdr:colOff>
      <xdr:row>75</xdr:row>
      <xdr:rowOff>81788</xdr:rowOff>
    </xdr:to>
    <xdr:sp macro="" textlink="">
      <xdr:nvSpPr>
        <xdr:cNvPr id="421" name="フローチャート: 判断 420">
          <a:extLst>
            <a:ext uri="{FF2B5EF4-FFF2-40B4-BE49-F238E27FC236}">
              <a16:creationId xmlns:a16="http://schemas.microsoft.com/office/drawing/2014/main" id="{00000000-0008-0000-0400-0000A5010000}"/>
            </a:ext>
          </a:extLst>
        </xdr:cNvPr>
        <xdr:cNvSpPr/>
      </xdr:nvSpPr>
      <xdr:spPr>
        <a:xfrm>
          <a:off x="15621000" y="12838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66565</xdr:rowOff>
    </xdr:from>
    <xdr:ext cx="7366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5290800" y="129253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56134</xdr:rowOff>
    </xdr:from>
    <xdr:to>
      <xdr:col>73</xdr:col>
      <xdr:colOff>180975</xdr:colOff>
      <xdr:row>74</xdr:row>
      <xdr:rowOff>149860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3893800" y="12743434"/>
          <a:ext cx="889000" cy="9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110490</xdr:rowOff>
    </xdr:from>
    <xdr:to>
      <xdr:col>74</xdr:col>
      <xdr:colOff>31750</xdr:colOff>
      <xdr:row>75</xdr:row>
      <xdr:rowOff>40640</xdr:rowOff>
    </xdr:to>
    <xdr:sp macro="" textlink="">
      <xdr:nvSpPr>
        <xdr:cNvPr id="424" name="フローチャート: 判断 423">
          <a:extLst>
            <a:ext uri="{FF2B5EF4-FFF2-40B4-BE49-F238E27FC236}">
              <a16:creationId xmlns:a16="http://schemas.microsoft.com/office/drawing/2014/main" id="{00000000-0008-0000-0400-0000A8010000}"/>
            </a:ext>
          </a:extLst>
        </xdr:cNvPr>
        <xdr:cNvSpPr/>
      </xdr:nvSpPr>
      <xdr:spPr>
        <a:xfrm>
          <a:off x="14732000" y="12797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25417</xdr:rowOff>
    </xdr:from>
    <xdr:ext cx="762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4401800" y="1288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56134</xdr:rowOff>
    </xdr:from>
    <xdr:to>
      <xdr:col>69</xdr:col>
      <xdr:colOff>92075</xdr:colOff>
      <xdr:row>74</xdr:row>
      <xdr:rowOff>152146</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3004800" y="12743434"/>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53340</xdr:rowOff>
    </xdr:from>
    <xdr:to>
      <xdr:col>69</xdr:col>
      <xdr:colOff>142875</xdr:colOff>
      <xdr:row>74</xdr:row>
      <xdr:rowOff>154940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3843000" y="12740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139717</xdr:rowOff>
    </xdr:from>
    <xdr:ext cx="762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3512800" y="12827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133350</xdr:rowOff>
    </xdr:from>
    <xdr:to>
      <xdr:col>65</xdr:col>
      <xdr:colOff>53975</xdr:colOff>
      <xdr:row>75</xdr:row>
      <xdr:rowOff>63500</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2954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48277</xdr:rowOff>
    </xdr:from>
    <xdr:ext cx="762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2623800" y="1290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73</xdr:row>
      <xdr:rowOff>165354</xdr:rowOff>
    </xdr:from>
    <xdr:to>
      <xdr:col>82</xdr:col>
      <xdr:colOff>158750</xdr:colOff>
      <xdr:row>74</xdr:row>
      <xdr:rowOff>95504</xdr:rowOff>
    </xdr:to>
    <xdr:sp macro="" textlink="">
      <xdr:nvSpPr>
        <xdr:cNvPr id="436" name="楕円 435">
          <a:extLst>
            <a:ext uri="{FF2B5EF4-FFF2-40B4-BE49-F238E27FC236}">
              <a16:creationId xmlns:a16="http://schemas.microsoft.com/office/drawing/2014/main" id="{00000000-0008-0000-0400-0000B4010000}"/>
            </a:ext>
          </a:extLst>
        </xdr:cNvPr>
        <xdr:cNvSpPr/>
      </xdr:nvSpPr>
      <xdr:spPr>
        <a:xfrm>
          <a:off x="16459200" y="12681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73931</xdr:rowOff>
    </xdr:from>
    <xdr:ext cx="762000" cy="259045"/>
    <xdr:sp macro="" textlink="">
      <xdr:nvSpPr>
        <xdr:cNvPr id="437" name="公債費以外該当値テキスト">
          <a:extLst>
            <a:ext uri="{FF2B5EF4-FFF2-40B4-BE49-F238E27FC236}">
              <a16:creationId xmlns:a16="http://schemas.microsoft.com/office/drawing/2014/main" id="{00000000-0008-0000-0400-0000B5010000}"/>
            </a:ext>
          </a:extLst>
        </xdr:cNvPr>
        <xdr:cNvSpPr txBox="1"/>
      </xdr:nvSpPr>
      <xdr:spPr>
        <a:xfrm>
          <a:off x="16598900" y="12589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57912</xdr:rowOff>
    </xdr:from>
    <xdr:to>
      <xdr:col>78</xdr:col>
      <xdr:colOff>120650</xdr:colOff>
      <xdr:row>74</xdr:row>
      <xdr:rowOff>159512</xdr:rowOff>
    </xdr:to>
    <xdr:sp macro="" textlink="">
      <xdr:nvSpPr>
        <xdr:cNvPr id="438" name="楕円 437">
          <a:extLst>
            <a:ext uri="{FF2B5EF4-FFF2-40B4-BE49-F238E27FC236}">
              <a16:creationId xmlns:a16="http://schemas.microsoft.com/office/drawing/2014/main" id="{00000000-0008-0000-0400-0000B6010000}"/>
            </a:ext>
          </a:extLst>
        </xdr:cNvPr>
        <xdr:cNvSpPr/>
      </xdr:nvSpPr>
      <xdr:spPr>
        <a:xfrm>
          <a:off x="15621000" y="12745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169689</xdr:rowOff>
    </xdr:from>
    <xdr:ext cx="7366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290800" y="125140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99060</xdr:rowOff>
    </xdr:from>
    <xdr:to>
      <xdr:col>74</xdr:col>
      <xdr:colOff>31750</xdr:colOff>
      <xdr:row>75</xdr:row>
      <xdr:rowOff>29210</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47320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39387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255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5334</xdr:rowOff>
    </xdr:from>
    <xdr:to>
      <xdr:col>69</xdr:col>
      <xdr:colOff>142875</xdr:colOff>
      <xdr:row>74</xdr:row>
      <xdr:rowOff>106934</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3843000" y="12692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117111</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461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101346</xdr:rowOff>
    </xdr:from>
    <xdr:to>
      <xdr:col>65</xdr:col>
      <xdr:colOff>53975</xdr:colOff>
      <xdr:row>75</xdr:row>
      <xdr:rowOff>31496</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2954000" y="12788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41673</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557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0" name="人口1人当たり決算額の推移グラフ枠130">
          <a:extLst>
            <a:ext uri="{FF2B5EF4-FFF2-40B4-BE49-F238E27FC236}">
              <a16:creationId xmlns:a16="http://schemas.microsoft.com/office/drawing/2014/main" id="{00000000-0008-0000-0500-000028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126528</xdr:rowOff>
    </xdr:from>
    <xdr:to>
      <xdr:col>29</xdr:col>
      <xdr:colOff>127000</xdr:colOff>
      <xdr:row>19</xdr:row>
      <xdr:rowOff>134803</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flipV="1">
          <a:off x="5651500" y="2231553"/>
          <a:ext cx="0" cy="120842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106880</xdr:rowOff>
    </xdr:from>
    <xdr:ext cx="762000" cy="259045"/>
    <xdr:sp macro="" textlink="">
      <xdr:nvSpPr>
        <xdr:cNvPr id="42" name="人口1人当たり決算額の推移最小値テキスト130">
          <a:extLst>
            <a:ext uri="{FF2B5EF4-FFF2-40B4-BE49-F238E27FC236}">
              <a16:creationId xmlns:a16="http://schemas.microsoft.com/office/drawing/2014/main" id="{00000000-0008-0000-0500-00002A000000}"/>
            </a:ext>
          </a:extLst>
        </xdr:cNvPr>
        <xdr:cNvSpPr txBox="1"/>
      </xdr:nvSpPr>
      <xdr:spPr>
        <a:xfrm>
          <a:off x="5740400" y="3412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134803</xdr:rowOff>
    </xdr:from>
    <xdr:to>
      <xdr:col>30</xdr:col>
      <xdr:colOff>25400</xdr:colOff>
      <xdr:row>19</xdr:row>
      <xdr:rowOff>134803</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5562600" y="34399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41455</xdr:rowOff>
    </xdr:from>
    <xdr:ext cx="762000" cy="259045"/>
    <xdr:sp macro="" textlink="">
      <xdr:nvSpPr>
        <xdr:cNvPr id="44" name="人口1人当たり決算額の推移最大値テキスト130">
          <a:extLst>
            <a:ext uri="{FF2B5EF4-FFF2-40B4-BE49-F238E27FC236}">
              <a16:creationId xmlns:a16="http://schemas.microsoft.com/office/drawing/2014/main" id="{00000000-0008-0000-0500-00002C000000}"/>
            </a:ext>
          </a:extLst>
        </xdr:cNvPr>
        <xdr:cNvSpPr txBox="1"/>
      </xdr:nvSpPr>
      <xdr:spPr>
        <a:xfrm>
          <a:off x="5740400" y="1975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126528</xdr:rowOff>
    </xdr:from>
    <xdr:to>
      <xdr:col>30</xdr:col>
      <xdr:colOff>25400</xdr:colOff>
      <xdr:row>12</xdr:row>
      <xdr:rowOff>126528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22315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48449</xdr:rowOff>
    </xdr:from>
    <xdr:to>
      <xdr:col>29</xdr:col>
      <xdr:colOff>127000</xdr:colOff>
      <xdr:row>18</xdr:row>
      <xdr:rowOff>126162</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003800" y="3182174"/>
          <a:ext cx="647700" cy="777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148050</xdr:rowOff>
    </xdr:from>
    <xdr:ext cx="762000" cy="259045"/>
    <xdr:sp macro="" textlink="">
      <xdr:nvSpPr>
        <xdr:cNvPr id="47" name="人口1人当たり決算額の推移平均値テキスト130">
          <a:extLst>
            <a:ext uri="{FF2B5EF4-FFF2-40B4-BE49-F238E27FC236}">
              <a16:creationId xmlns:a16="http://schemas.microsoft.com/office/drawing/2014/main" id="{00000000-0008-0000-0500-00002F000000}"/>
            </a:ext>
          </a:extLst>
        </xdr:cNvPr>
        <xdr:cNvSpPr txBox="1"/>
      </xdr:nvSpPr>
      <xdr:spPr>
        <a:xfrm>
          <a:off x="5740400" y="29388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131523</xdr:rowOff>
    </xdr:from>
    <xdr:to>
      <xdr:col>29</xdr:col>
      <xdr:colOff>177800</xdr:colOff>
      <xdr:row>18</xdr:row>
      <xdr:rowOff>61673</xdr:rowOff>
    </xdr:to>
    <xdr:sp macro="" textlink="">
      <xdr:nvSpPr>
        <xdr:cNvPr id="48" name="フローチャート: 判断 47">
          <a:extLst>
            <a:ext uri="{FF2B5EF4-FFF2-40B4-BE49-F238E27FC236}">
              <a16:creationId xmlns:a16="http://schemas.microsoft.com/office/drawing/2014/main" id="{00000000-0008-0000-0500-000030000000}"/>
            </a:ext>
          </a:extLst>
        </xdr:cNvPr>
        <xdr:cNvSpPr/>
      </xdr:nvSpPr>
      <xdr:spPr bwMode="auto">
        <a:xfrm>
          <a:off x="5600700" y="3093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126162</xdr:rowOff>
    </xdr:from>
    <xdr:to>
      <xdr:col>26</xdr:col>
      <xdr:colOff>50800</xdr:colOff>
      <xdr:row>18</xdr:row>
      <xdr:rowOff>138078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4305300" y="3259887"/>
          <a:ext cx="698500" cy="119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21418</xdr:rowOff>
    </xdr:from>
    <xdr:to>
      <xdr:col>26</xdr:col>
      <xdr:colOff>101600</xdr:colOff>
      <xdr:row>18</xdr:row>
      <xdr:rowOff>123018</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4953000" y="31551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133195</xdr:rowOff>
    </xdr:from>
    <xdr:ext cx="736600" cy="259045"/>
    <xdr:sp macro="" textlink="">
      <xdr:nvSpPr>
        <xdr:cNvPr id="51" name="テキスト ボックス 50">
          <a:extLst>
            <a:ext uri="{FF2B5EF4-FFF2-40B4-BE49-F238E27FC236}">
              <a16:creationId xmlns:a16="http://schemas.microsoft.com/office/drawing/2014/main" id="{00000000-0008-0000-0500-000033000000}"/>
            </a:ext>
          </a:extLst>
        </xdr:cNvPr>
        <xdr:cNvSpPr txBox="1"/>
      </xdr:nvSpPr>
      <xdr:spPr>
        <a:xfrm>
          <a:off x="4622800" y="2924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138078</xdr:rowOff>
    </xdr:from>
    <xdr:to>
      <xdr:col>22</xdr:col>
      <xdr:colOff>114300</xdr:colOff>
      <xdr:row>18</xdr:row>
      <xdr:rowOff>163521</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3606800" y="3271803"/>
          <a:ext cx="698500" cy="254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61040</xdr:rowOff>
    </xdr:from>
    <xdr:to>
      <xdr:col>22</xdr:col>
      <xdr:colOff>165100</xdr:colOff>
      <xdr:row>18</xdr:row>
      <xdr:rowOff>162640</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254500" y="31947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1367</xdr:rowOff>
    </xdr:from>
    <xdr:ext cx="7620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3924300" y="2963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163521</xdr:rowOff>
    </xdr:from>
    <xdr:to>
      <xdr:col>18</xdr:col>
      <xdr:colOff>177800</xdr:colOff>
      <xdr:row>19</xdr:row>
      <xdr:rowOff>4301</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2908300" y="3297246"/>
          <a:ext cx="698500" cy="122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74985</xdr:rowOff>
    </xdr:from>
    <xdr:to>
      <xdr:col>19</xdr:col>
      <xdr:colOff>38100</xdr:colOff>
      <xdr:row>19</xdr:row>
      <xdr:rowOff>5135</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3556000" y="3208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15312</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225800" y="2977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102239</xdr:rowOff>
    </xdr:from>
    <xdr:to>
      <xdr:col>15</xdr:col>
      <xdr:colOff>101600</xdr:colOff>
      <xdr:row>19</xdr:row>
      <xdr:rowOff>32389</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2857500" y="32359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42566</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2527300" y="3004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169099</xdr:rowOff>
    </xdr:from>
    <xdr:to>
      <xdr:col>29</xdr:col>
      <xdr:colOff>177800</xdr:colOff>
      <xdr:row>18</xdr:row>
      <xdr:rowOff>99249</xdr:rowOff>
    </xdr:to>
    <xdr:sp macro="" textlink="">
      <xdr:nvSpPr>
        <xdr:cNvPr id="65" name="楕円 64">
          <a:extLst>
            <a:ext uri="{FF2B5EF4-FFF2-40B4-BE49-F238E27FC236}">
              <a16:creationId xmlns:a16="http://schemas.microsoft.com/office/drawing/2014/main" id="{00000000-0008-0000-0500-000041000000}"/>
            </a:ext>
          </a:extLst>
        </xdr:cNvPr>
        <xdr:cNvSpPr/>
      </xdr:nvSpPr>
      <xdr:spPr bwMode="auto">
        <a:xfrm>
          <a:off x="5600700" y="31313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141176</xdr:rowOff>
    </xdr:from>
    <xdr:ext cx="762000" cy="259045"/>
    <xdr:sp macro="" textlink="">
      <xdr:nvSpPr>
        <xdr:cNvPr id="66" name="人口1人当たり決算額の推移該当値テキスト130">
          <a:extLst>
            <a:ext uri="{FF2B5EF4-FFF2-40B4-BE49-F238E27FC236}">
              <a16:creationId xmlns:a16="http://schemas.microsoft.com/office/drawing/2014/main" id="{00000000-0008-0000-0500-000042000000}"/>
            </a:ext>
          </a:extLst>
        </xdr:cNvPr>
        <xdr:cNvSpPr txBox="1"/>
      </xdr:nvSpPr>
      <xdr:spPr>
        <a:xfrm>
          <a:off x="5740400" y="3103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75362</xdr:rowOff>
    </xdr:from>
    <xdr:to>
      <xdr:col>26</xdr:col>
      <xdr:colOff>101600</xdr:colOff>
      <xdr:row>19</xdr:row>
      <xdr:rowOff>5512</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4953000" y="32090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161739</xdr:rowOff>
    </xdr:from>
    <xdr:ext cx="7366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622800" y="32954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87278</xdr:rowOff>
    </xdr:from>
    <xdr:to>
      <xdr:col>22</xdr:col>
      <xdr:colOff>165100</xdr:colOff>
      <xdr:row>19</xdr:row>
      <xdr:rowOff>17428</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254500" y="32210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2205</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924300" y="3307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112721</xdr:rowOff>
    </xdr:from>
    <xdr:to>
      <xdr:col>19</xdr:col>
      <xdr:colOff>38100</xdr:colOff>
      <xdr:row>19</xdr:row>
      <xdr:rowOff>42871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3556000" y="32464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27648</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225800" y="3332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124951</xdr:rowOff>
    </xdr:from>
    <xdr:to>
      <xdr:col>15</xdr:col>
      <xdr:colOff>101600</xdr:colOff>
      <xdr:row>19</xdr:row>
      <xdr:rowOff>55101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2857500" y="32586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39878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2527300" y="3345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5" name="正方形/長方形 74">
          <a:extLst>
            <a:ext uri="{FF2B5EF4-FFF2-40B4-BE49-F238E27FC236}">
              <a16:creationId xmlns:a16="http://schemas.microsoft.com/office/drawing/2014/main" id="{00000000-0008-0000-0500-00004B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6" name="角丸四角形 75">
          <a:extLst>
            <a:ext uri="{FF2B5EF4-FFF2-40B4-BE49-F238E27FC236}">
              <a16:creationId xmlns:a16="http://schemas.microsoft.com/office/drawing/2014/main" id="{00000000-0008-0000-0500-00004C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0" name="直線コネクタ 79">
          <a:extLst>
            <a:ext uri="{FF2B5EF4-FFF2-40B4-BE49-F238E27FC236}">
              <a16:creationId xmlns:a16="http://schemas.microsoft.com/office/drawing/2014/main" id="{00000000-0008-0000-0500-000050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5" name="楕円 84">
          <a:extLst>
            <a:ext uri="{FF2B5EF4-FFF2-40B4-BE49-F238E27FC236}">
              <a16:creationId xmlns:a16="http://schemas.microsoft.com/office/drawing/2014/main" id="{00000000-0008-0000-0500-000055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6" name="フローチャート: 判断 85">
          <a:extLst>
            <a:ext uri="{FF2B5EF4-FFF2-40B4-BE49-F238E27FC236}">
              <a16:creationId xmlns:a16="http://schemas.microsoft.com/office/drawing/2014/main" id="{00000000-0008-0000-0500-000056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8" name="テキスト ボックス 87">
          <a:extLst>
            <a:ext uri="{FF2B5EF4-FFF2-40B4-BE49-F238E27FC236}">
              <a16:creationId xmlns:a16="http://schemas.microsoft.com/office/drawing/2014/main" id="{00000000-0008-0000-0500-000058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0" name="人口1人当たり決算額の推移グラフ枠445">
          <a:extLst>
            <a:ext uri="{FF2B5EF4-FFF2-40B4-BE49-F238E27FC236}">
              <a16:creationId xmlns:a16="http://schemas.microsoft.com/office/drawing/2014/main" id="{00000000-0008-0000-0500-000064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128737</xdr:rowOff>
    </xdr:from>
    <xdr:to>
      <xdr:col>29</xdr:col>
      <xdr:colOff>127000</xdr:colOff>
      <xdr:row>37</xdr:row>
      <xdr:rowOff>152626</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flipV="1">
          <a:off x="5651500" y="6053287"/>
          <a:ext cx="0" cy="122403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124703</xdr:rowOff>
    </xdr:from>
    <xdr:ext cx="762000" cy="259045"/>
    <xdr:sp macro="" textlink="">
      <xdr:nvSpPr>
        <xdr:cNvPr id="102" name="人口1人当たり決算額の推移最小値テキスト445">
          <a:extLst>
            <a:ext uri="{FF2B5EF4-FFF2-40B4-BE49-F238E27FC236}">
              <a16:creationId xmlns:a16="http://schemas.microsoft.com/office/drawing/2014/main" id="{00000000-0008-0000-0500-000066000000}"/>
            </a:ext>
          </a:extLst>
        </xdr:cNvPr>
        <xdr:cNvSpPr txBox="1"/>
      </xdr:nvSpPr>
      <xdr:spPr>
        <a:xfrm>
          <a:off x="5740400" y="7249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152626</xdr:rowOff>
    </xdr:from>
    <xdr:to>
      <xdr:col>30</xdr:col>
      <xdr:colOff>25400</xdr:colOff>
      <xdr:row>37</xdr:row>
      <xdr:rowOff>152626</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5562600" y="72773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43664</xdr:rowOff>
    </xdr:from>
    <xdr:ext cx="762000" cy="259045"/>
    <xdr:sp macro="" textlink="">
      <xdr:nvSpPr>
        <xdr:cNvPr id="104" name="人口1人当たり決算額の推移最大値テキスト445">
          <a:extLst>
            <a:ext uri="{FF2B5EF4-FFF2-40B4-BE49-F238E27FC236}">
              <a16:creationId xmlns:a16="http://schemas.microsoft.com/office/drawing/2014/main" id="{00000000-0008-0000-0500-000068000000}"/>
            </a:ext>
          </a:extLst>
        </xdr:cNvPr>
        <xdr:cNvSpPr txBox="1"/>
      </xdr:nvSpPr>
      <xdr:spPr>
        <a:xfrm>
          <a:off x="5740400" y="5796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128737</xdr:rowOff>
    </xdr:from>
    <xdr:to>
      <xdr:col>30</xdr:col>
      <xdr:colOff>25400</xdr:colOff>
      <xdr:row>33</xdr:row>
      <xdr:rowOff>128737</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60532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260274</xdr:rowOff>
    </xdr:from>
    <xdr:to>
      <xdr:col>29</xdr:col>
      <xdr:colOff>127000</xdr:colOff>
      <xdr:row>34</xdr:row>
      <xdr:rowOff>302359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003800" y="6527724"/>
          <a:ext cx="647700" cy="420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162417</xdr:rowOff>
    </xdr:from>
    <xdr:ext cx="762000" cy="259045"/>
    <xdr:sp macro="" textlink="">
      <xdr:nvSpPr>
        <xdr:cNvPr id="107" name="人口1人当たり決算額の推移平均値テキスト445">
          <a:extLst>
            <a:ext uri="{FF2B5EF4-FFF2-40B4-BE49-F238E27FC236}">
              <a16:creationId xmlns:a16="http://schemas.microsoft.com/office/drawing/2014/main" id="{00000000-0008-0000-0500-00006B000000}"/>
            </a:ext>
          </a:extLst>
        </xdr:cNvPr>
        <xdr:cNvSpPr txBox="1"/>
      </xdr:nvSpPr>
      <xdr:spPr>
        <a:xfrm>
          <a:off x="5740400" y="67727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190340</xdr:rowOff>
    </xdr:from>
    <xdr:to>
      <xdr:col>29</xdr:col>
      <xdr:colOff>177800</xdr:colOff>
      <xdr:row>35</xdr:row>
      <xdr:rowOff>291940</xdr:rowOff>
    </xdr:to>
    <xdr:sp macro="" textlink="">
      <xdr:nvSpPr>
        <xdr:cNvPr id="108" name="フローチャート: 判断 107">
          <a:extLst>
            <a:ext uri="{FF2B5EF4-FFF2-40B4-BE49-F238E27FC236}">
              <a16:creationId xmlns:a16="http://schemas.microsoft.com/office/drawing/2014/main" id="{00000000-0008-0000-0500-00006C000000}"/>
            </a:ext>
          </a:extLst>
        </xdr:cNvPr>
        <xdr:cNvSpPr/>
      </xdr:nvSpPr>
      <xdr:spPr bwMode="auto">
        <a:xfrm>
          <a:off x="5600700" y="68006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260274</xdr:rowOff>
    </xdr:from>
    <xdr:to>
      <xdr:col>26</xdr:col>
      <xdr:colOff>50800</xdr:colOff>
      <xdr:row>34</xdr:row>
      <xdr:rowOff>281397</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4305300" y="6527724"/>
          <a:ext cx="698500" cy="211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156690</xdr:rowOff>
    </xdr:from>
    <xdr:to>
      <xdr:col>26</xdr:col>
      <xdr:colOff>101600</xdr:colOff>
      <xdr:row>35</xdr:row>
      <xdr:rowOff>258290</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4953000" y="67670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243067</xdr:rowOff>
    </xdr:from>
    <xdr:ext cx="7366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4622800" y="6853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281397</xdr:rowOff>
    </xdr:from>
    <xdr:to>
      <xdr:col>22</xdr:col>
      <xdr:colOff>114300</xdr:colOff>
      <xdr:row>35</xdr:row>
      <xdr:rowOff>61278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3606800" y="6548847"/>
          <a:ext cx="698500" cy="1227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152324</xdr:rowOff>
    </xdr:from>
    <xdr:to>
      <xdr:col>22</xdr:col>
      <xdr:colOff>165100</xdr:colOff>
      <xdr:row>35</xdr:row>
      <xdr:rowOff>253924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254500" y="67626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238701</xdr:rowOff>
    </xdr:from>
    <xdr:ext cx="7620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3924300" y="6849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61278</xdr:rowOff>
    </xdr:from>
    <xdr:to>
      <xdr:col>18</xdr:col>
      <xdr:colOff>177800</xdr:colOff>
      <xdr:row>35</xdr:row>
      <xdr:rowOff>171669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2908300" y="6671628"/>
          <a:ext cx="698500" cy="1103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193198</xdr:rowOff>
    </xdr:from>
    <xdr:to>
      <xdr:col>19</xdr:col>
      <xdr:colOff>38100</xdr:colOff>
      <xdr:row>35</xdr:row>
      <xdr:rowOff>294798</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3556000" y="68035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279575</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225800" y="6889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241706</xdr:rowOff>
    </xdr:from>
    <xdr:to>
      <xdr:col>15</xdr:col>
      <xdr:colOff>101600</xdr:colOff>
      <xdr:row>36</xdr:row>
      <xdr:rowOff>406</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2857500" y="68520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328083</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2527300" y="6938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251559</xdr:rowOff>
    </xdr:from>
    <xdr:to>
      <xdr:col>29</xdr:col>
      <xdr:colOff>177800</xdr:colOff>
      <xdr:row>35</xdr:row>
      <xdr:rowOff>10259</xdr:rowOff>
    </xdr:to>
    <xdr:sp macro="" textlink="">
      <xdr:nvSpPr>
        <xdr:cNvPr id="125" name="楕円 124">
          <a:extLst>
            <a:ext uri="{FF2B5EF4-FFF2-40B4-BE49-F238E27FC236}">
              <a16:creationId xmlns:a16="http://schemas.microsoft.com/office/drawing/2014/main" id="{00000000-0008-0000-0500-00007D000000}"/>
            </a:ext>
          </a:extLst>
        </xdr:cNvPr>
        <xdr:cNvSpPr/>
      </xdr:nvSpPr>
      <xdr:spPr bwMode="auto">
        <a:xfrm>
          <a:off x="5600700" y="65190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96636</xdr:rowOff>
    </xdr:from>
    <xdr:ext cx="762000" cy="259045"/>
    <xdr:sp macro="" textlink="">
      <xdr:nvSpPr>
        <xdr:cNvPr id="126" name="人口1人当たり決算額の推移該当値テキスト445">
          <a:extLst>
            <a:ext uri="{FF2B5EF4-FFF2-40B4-BE49-F238E27FC236}">
              <a16:creationId xmlns:a16="http://schemas.microsoft.com/office/drawing/2014/main" id="{00000000-0008-0000-0500-00007E000000}"/>
            </a:ext>
          </a:extLst>
        </xdr:cNvPr>
        <xdr:cNvSpPr txBox="1"/>
      </xdr:nvSpPr>
      <xdr:spPr>
        <a:xfrm>
          <a:off x="5740400" y="6364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209474</xdr:rowOff>
    </xdr:from>
    <xdr:to>
      <xdr:col>26</xdr:col>
      <xdr:colOff>101600</xdr:colOff>
      <xdr:row>34</xdr:row>
      <xdr:rowOff>311074</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4953000" y="64769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321251</xdr:rowOff>
    </xdr:from>
    <xdr:ext cx="7366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622800" y="6245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230596</xdr:rowOff>
    </xdr:from>
    <xdr:to>
      <xdr:col>22</xdr:col>
      <xdr:colOff>165100</xdr:colOff>
      <xdr:row>34</xdr:row>
      <xdr:rowOff>332197</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254500" y="6498046"/>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342373</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924300" y="6266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10478</xdr:rowOff>
    </xdr:from>
    <xdr:to>
      <xdr:col>19</xdr:col>
      <xdr:colOff>38100</xdr:colOff>
      <xdr:row>35</xdr:row>
      <xdr:rowOff>112078</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3556000" y="66208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122255</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225800" y="638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120869</xdr:rowOff>
    </xdr:from>
    <xdr:to>
      <xdr:col>15</xdr:col>
      <xdr:colOff>101600</xdr:colOff>
      <xdr:row>35</xdr:row>
      <xdr:rowOff>222469</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2857500" y="67312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232646</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2527300" y="6500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12,157
12,074
208.39
11,669,683
10,719,649
538,097
5,306,002
8,585,955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40.7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77303</xdr:rowOff>
    </xdr:from>
    <xdr:to>
      <xdr:col>24</xdr:col>
      <xdr:colOff>62865</xdr:colOff>
      <xdr:row>39</xdr:row>
      <xdr:rowOff>10704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20803"/>
          <a:ext cx="1270" cy="1476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14531</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0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10704</xdr:rowOff>
    </xdr:from>
    <xdr:to>
      <xdr:col>24</xdr:col>
      <xdr:colOff>152400</xdr:colOff>
      <xdr:row>39</xdr:row>
      <xdr:rowOff>10704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97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23980</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96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77303</xdr:rowOff>
    </xdr:from>
    <xdr:to>
      <xdr:col>24</xdr:col>
      <xdr:colOff>152400</xdr:colOff>
      <xdr:row>30</xdr:row>
      <xdr:rowOff>77303</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20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114010</xdr:rowOff>
    </xdr:from>
    <xdr:to>
      <xdr:col>24</xdr:col>
      <xdr:colOff>63500</xdr:colOff>
      <xdr:row>36</xdr:row>
      <xdr:rowOff>76258</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14760"/>
          <a:ext cx="838200" cy="133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79508</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802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101081</xdr:rowOff>
    </xdr:from>
    <xdr:to>
      <xdr:col>24</xdr:col>
      <xdr:colOff>114300</xdr:colOff>
      <xdr:row>36</xdr:row>
      <xdr:rowOff>31231</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01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76258</xdr:rowOff>
    </xdr:from>
    <xdr:to>
      <xdr:col>19</xdr:col>
      <xdr:colOff>177800</xdr:colOff>
      <xdr:row>36</xdr:row>
      <xdr:rowOff>89669</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248458"/>
          <a:ext cx="889000" cy="13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28419</xdr:rowOff>
    </xdr:from>
    <xdr:to>
      <xdr:col>20</xdr:col>
      <xdr:colOff>38100</xdr:colOff>
      <xdr:row>36</xdr:row>
      <xdr:rowOff>130019</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0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121146</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6293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89669</xdr:rowOff>
    </xdr:from>
    <xdr:to>
      <xdr:col>15</xdr:col>
      <xdr:colOff>50800</xdr:colOff>
      <xdr:row>36</xdr:row>
      <xdr:rowOff>135966</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261869"/>
          <a:ext cx="889000" cy="46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80235</xdr:rowOff>
    </xdr:from>
    <xdr:to>
      <xdr:col>15</xdr:col>
      <xdr:colOff>101600</xdr:colOff>
      <xdr:row>37</xdr:row>
      <xdr:rowOff>10385</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5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1512</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345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135966</xdr:rowOff>
    </xdr:from>
    <xdr:to>
      <xdr:col>10</xdr:col>
      <xdr:colOff>114300</xdr:colOff>
      <xdr:row>36</xdr:row>
      <xdr:rowOff>146503</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308166"/>
          <a:ext cx="889000" cy="10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98980</xdr:rowOff>
    </xdr:from>
    <xdr:to>
      <xdr:col>10</xdr:col>
      <xdr:colOff>165100</xdr:colOff>
      <xdr:row>37</xdr:row>
      <xdr:rowOff>29130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7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20257</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636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137886</xdr:rowOff>
    </xdr:from>
    <xdr:to>
      <xdr:col>6</xdr:col>
      <xdr:colOff>38100</xdr:colOff>
      <xdr:row>37</xdr:row>
      <xdr:rowOff>68036</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10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59163</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02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63210</xdr:rowOff>
    </xdr:from>
    <xdr:to>
      <xdr:col>24</xdr:col>
      <xdr:colOff>114300</xdr:colOff>
      <xdr:row>35</xdr:row>
      <xdr:rowOff>164810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6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86087</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15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25458</xdr:rowOff>
    </xdr:from>
    <xdr:to>
      <xdr:col>20</xdr:col>
      <xdr:colOff>38100</xdr:colOff>
      <xdr:row>36</xdr:row>
      <xdr:rowOff>127058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97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143585</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5972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38869</xdr:rowOff>
    </xdr:from>
    <xdr:to>
      <xdr:col>15</xdr:col>
      <xdr:colOff>101600</xdr:colOff>
      <xdr:row>36</xdr:row>
      <xdr:rowOff>140469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1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156996</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795" y="5986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85166</xdr:rowOff>
    </xdr:from>
    <xdr:to>
      <xdr:col>10</xdr:col>
      <xdr:colOff>165100</xdr:colOff>
      <xdr:row>37</xdr:row>
      <xdr:rowOff>15316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57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31843</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19795" y="60325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95703</xdr:rowOff>
    </xdr:from>
    <xdr:to>
      <xdr:col>6</xdr:col>
      <xdr:colOff>38100</xdr:colOff>
      <xdr:row>37</xdr:row>
      <xdr:rowOff>25853</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67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42380</xdr:rowOff>
    </xdr:from>
    <xdr:ext cx="599010"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30795" y="6043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a:extLst>
            <a:ext uri="{FF2B5EF4-FFF2-40B4-BE49-F238E27FC236}">
              <a16:creationId xmlns:a16="http://schemas.microsoft.com/office/drawing/2014/main" id="{00000000-0008-0000-06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119454</xdr:rowOff>
    </xdr:from>
    <xdr:to>
      <xdr:col>24</xdr:col>
      <xdr:colOff>62865</xdr:colOff>
      <xdr:row>57</xdr:row>
      <xdr:rowOff>128186</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4633595" y="8691954"/>
          <a:ext cx="1270" cy="1208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132013</xdr:rowOff>
    </xdr:from>
    <xdr:ext cx="534377" cy="259045"/>
    <xdr:sp macro="" textlink="">
      <xdr:nvSpPr>
        <xdr:cNvPr id="116" name="物件費最小値テキスト">
          <a:extLst>
            <a:ext uri="{FF2B5EF4-FFF2-40B4-BE49-F238E27FC236}">
              <a16:creationId xmlns:a16="http://schemas.microsoft.com/office/drawing/2014/main" id="{00000000-0008-0000-0600-000074000000}"/>
            </a:ext>
          </a:extLst>
        </xdr:cNvPr>
        <xdr:cNvSpPr txBox="1"/>
      </xdr:nvSpPr>
      <xdr:spPr>
        <a:xfrm>
          <a:off x="4686300" y="990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128186</xdr:rowOff>
    </xdr:from>
    <xdr:to>
      <xdr:col>24</xdr:col>
      <xdr:colOff>152400</xdr:colOff>
      <xdr:row>57</xdr:row>
      <xdr:rowOff>128186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9900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66131</xdr:rowOff>
    </xdr:from>
    <xdr:ext cx="599010" cy="259045"/>
    <xdr:sp macro="" textlink="">
      <xdr:nvSpPr>
        <xdr:cNvPr id="118" name="物件費最大値テキスト">
          <a:extLst>
            <a:ext uri="{FF2B5EF4-FFF2-40B4-BE49-F238E27FC236}">
              <a16:creationId xmlns:a16="http://schemas.microsoft.com/office/drawing/2014/main" id="{00000000-0008-0000-0600-000076000000}"/>
            </a:ext>
          </a:extLst>
        </xdr:cNvPr>
        <xdr:cNvSpPr txBox="1"/>
      </xdr:nvSpPr>
      <xdr:spPr>
        <a:xfrm>
          <a:off x="4686300" y="8467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119454</xdr:rowOff>
    </xdr:from>
    <xdr:to>
      <xdr:col>24</xdr:col>
      <xdr:colOff>152400</xdr:colOff>
      <xdr:row>50</xdr:row>
      <xdr:rowOff>119454</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8691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53617</xdr:rowOff>
    </xdr:from>
    <xdr:to>
      <xdr:col>24</xdr:col>
      <xdr:colOff>63500</xdr:colOff>
      <xdr:row>56</xdr:row>
      <xdr:rowOff>119038</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3797300" y="9654817"/>
          <a:ext cx="838200" cy="65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28614</xdr:rowOff>
    </xdr:from>
    <xdr:ext cx="599010" cy="259045"/>
    <xdr:sp macro="" textlink="">
      <xdr:nvSpPr>
        <xdr:cNvPr id="121" name="物件費平均値テキスト">
          <a:extLst>
            <a:ext uri="{FF2B5EF4-FFF2-40B4-BE49-F238E27FC236}">
              <a16:creationId xmlns:a16="http://schemas.microsoft.com/office/drawing/2014/main" id="{00000000-0008-0000-0600-000079000000}"/>
            </a:ext>
          </a:extLst>
        </xdr:cNvPr>
        <xdr:cNvSpPr txBox="1"/>
      </xdr:nvSpPr>
      <xdr:spPr>
        <a:xfrm>
          <a:off x="4686300" y="96298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50187</xdr:rowOff>
    </xdr:from>
    <xdr:to>
      <xdr:col>24</xdr:col>
      <xdr:colOff>114300</xdr:colOff>
      <xdr:row>56</xdr:row>
      <xdr:rowOff>151787</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4584700" y="965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119038</xdr:rowOff>
    </xdr:from>
    <xdr:to>
      <xdr:col>19</xdr:col>
      <xdr:colOff>177800</xdr:colOff>
      <xdr:row>56</xdr:row>
      <xdr:rowOff>147232</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908300" y="9720238"/>
          <a:ext cx="889000" cy="2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92409</xdr:rowOff>
    </xdr:from>
    <xdr:to>
      <xdr:col>20</xdr:col>
      <xdr:colOff>38100</xdr:colOff>
      <xdr:row>57</xdr:row>
      <xdr:rowOff>22559</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3746500" y="969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13686</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3497795" y="9786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147232</xdr:rowOff>
    </xdr:from>
    <xdr:to>
      <xdr:col>15</xdr:col>
      <xdr:colOff>50800</xdr:colOff>
      <xdr:row>56</xdr:row>
      <xdr:rowOff>162015</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019300" y="9748432"/>
          <a:ext cx="889000" cy="14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108712</xdr:rowOff>
    </xdr:from>
    <xdr:to>
      <xdr:col>15</xdr:col>
      <xdr:colOff>101600</xdr:colOff>
      <xdr:row>57</xdr:row>
      <xdr:rowOff>38862</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2857500" y="970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29989</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2608795" y="9802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162015</xdr:rowOff>
    </xdr:from>
    <xdr:to>
      <xdr:col>10</xdr:col>
      <xdr:colOff>114300</xdr:colOff>
      <xdr:row>57</xdr:row>
      <xdr:rowOff>56756</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1130300" y="9763215"/>
          <a:ext cx="889000" cy="66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134540</xdr:rowOff>
    </xdr:from>
    <xdr:to>
      <xdr:col>10</xdr:col>
      <xdr:colOff>165100</xdr:colOff>
      <xdr:row>57</xdr:row>
      <xdr:rowOff>64690</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968500" y="973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55817</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1752111" y="9828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163546</xdr:rowOff>
    </xdr:from>
    <xdr:to>
      <xdr:col>6</xdr:col>
      <xdr:colOff>38100</xdr:colOff>
      <xdr:row>57</xdr:row>
      <xdr:rowOff>93696</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079500" y="976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110223</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863111" y="9539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2817</xdr:rowOff>
    </xdr:from>
    <xdr:to>
      <xdr:col>24</xdr:col>
      <xdr:colOff>114300</xdr:colOff>
      <xdr:row>56</xdr:row>
      <xdr:rowOff>104417</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4584700" y="9604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25694</xdr:rowOff>
    </xdr:from>
    <xdr:ext cx="599010" cy="259045"/>
    <xdr:sp macro="" textlink="">
      <xdr:nvSpPr>
        <xdr:cNvPr id="140" name="物件費該当値テキスト">
          <a:extLst>
            <a:ext uri="{FF2B5EF4-FFF2-40B4-BE49-F238E27FC236}">
              <a16:creationId xmlns:a16="http://schemas.microsoft.com/office/drawing/2014/main" id="{00000000-0008-0000-0600-00008C000000}"/>
            </a:ext>
          </a:extLst>
        </xdr:cNvPr>
        <xdr:cNvSpPr txBox="1"/>
      </xdr:nvSpPr>
      <xdr:spPr>
        <a:xfrm>
          <a:off x="4686300" y="9455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68238</xdr:rowOff>
    </xdr:from>
    <xdr:to>
      <xdr:col>20</xdr:col>
      <xdr:colOff>38100</xdr:colOff>
      <xdr:row>56</xdr:row>
      <xdr:rowOff>169838</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3746500" y="966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14915</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3497795" y="9444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96432</xdr:rowOff>
    </xdr:from>
    <xdr:to>
      <xdr:col>15</xdr:col>
      <xdr:colOff>101600</xdr:colOff>
      <xdr:row>57</xdr:row>
      <xdr:rowOff>26582</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2857500" y="9697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43109</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2608795" y="9472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111215</xdr:rowOff>
    </xdr:from>
    <xdr:to>
      <xdr:col>10</xdr:col>
      <xdr:colOff>165100</xdr:colOff>
      <xdr:row>57</xdr:row>
      <xdr:rowOff>41365</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968500" y="971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57892</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1719795" y="9487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5956</xdr:rowOff>
    </xdr:from>
    <xdr:to>
      <xdr:col>6</xdr:col>
      <xdr:colOff>38100</xdr:colOff>
      <xdr:row>57</xdr:row>
      <xdr:rowOff>107556</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079500" y="9778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98683</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863111" y="9871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106134</xdr:rowOff>
    </xdr:from>
    <xdr:to>
      <xdr:col>24</xdr:col>
      <xdr:colOff>62865</xdr:colOff>
      <xdr:row>79</xdr:row>
      <xdr:rowOff>44335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279084"/>
          <a:ext cx="1270" cy="1309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48162</xdr:rowOff>
    </xdr:from>
    <xdr:ext cx="249299"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5927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44335</xdr:rowOff>
    </xdr:from>
    <xdr:to>
      <xdr:col>24</xdr:col>
      <xdr:colOff>152400</xdr:colOff>
      <xdr:row>79</xdr:row>
      <xdr:rowOff>44335</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588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52811</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2054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106134</xdr:rowOff>
    </xdr:from>
    <xdr:to>
      <xdr:col>24</xdr:col>
      <xdr:colOff>152400</xdr:colOff>
      <xdr:row>71</xdr:row>
      <xdr:rowOff>106134</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27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16580</xdr:rowOff>
    </xdr:from>
    <xdr:to>
      <xdr:col>24</xdr:col>
      <xdr:colOff>63500</xdr:colOff>
      <xdr:row>78</xdr:row>
      <xdr:rowOff>28981</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3797300" y="13389680"/>
          <a:ext cx="838200" cy="12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129875</xdr:rowOff>
    </xdr:from>
    <xdr:ext cx="534377"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31600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106998</xdr:rowOff>
    </xdr:from>
    <xdr:to>
      <xdr:col>24</xdr:col>
      <xdr:colOff>114300</xdr:colOff>
      <xdr:row>78</xdr:row>
      <xdr:rowOff>37148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308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27896</xdr:rowOff>
    </xdr:from>
    <xdr:to>
      <xdr:col>19</xdr:col>
      <xdr:colOff>177800</xdr:colOff>
      <xdr:row>78</xdr:row>
      <xdr:rowOff>28981</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908300" y="13400996"/>
          <a:ext cx="889000" cy="1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162034</xdr:rowOff>
    </xdr:from>
    <xdr:to>
      <xdr:col>20</xdr:col>
      <xdr:colOff>38100</xdr:colOff>
      <xdr:row>78</xdr:row>
      <xdr:rowOff>92184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3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83311</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62428" y="13456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99504</xdr:rowOff>
    </xdr:from>
    <xdr:to>
      <xdr:col>15</xdr:col>
      <xdr:colOff>50800</xdr:colOff>
      <xdr:row>78</xdr:row>
      <xdr:rowOff>27896</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2019300" y="13301154"/>
          <a:ext cx="889000" cy="99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163595</xdr:rowOff>
    </xdr:from>
    <xdr:to>
      <xdr:col>15</xdr:col>
      <xdr:colOff>101600</xdr:colOff>
      <xdr:row>78</xdr:row>
      <xdr:rowOff>93745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36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84872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73428" y="13457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99504</xdr:rowOff>
    </xdr:from>
    <xdr:to>
      <xdr:col>10</xdr:col>
      <xdr:colOff>114300</xdr:colOff>
      <xdr:row>78</xdr:row>
      <xdr:rowOff>15246</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1130300" y="13301154"/>
          <a:ext cx="889000" cy="87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149307</xdr:rowOff>
    </xdr:from>
    <xdr:to>
      <xdr:col>10</xdr:col>
      <xdr:colOff>165100</xdr:colOff>
      <xdr:row>78</xdr:row>
      <xdr:rowOff>79457</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35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70584</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84428" y="13443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150318</xdr:rowOff>
    </xdr:from>
    <xdr:to>
      <xdr:col>6</xdr:col>
      <xdr:colOff>38100</xdr:colOff>
      <xdr:row>78</xdr:row>
      <xdr:rowOff>80468</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351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71595</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95428" y="1344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137230</xdr:rowOff>
    </xdr:from>
    <xdr:to>
      <xdr:col>24</xdr:col>
      <xdr:colOff>114300</xdr:colOff>
      <xdr:row>78</xdr:row>
      <xdr:rowOff>67380</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333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115657</xdr:rowOff>
    </xdr:from>
    <xdr:ext cx="534377"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3317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149631</xdr:rowOff>
    </xdr:from>
    <xdr:to>
      <xdr:col>20</xdr:col>
      <xdr:colOff>38100</xdr:colOff>
      <xdr:row>78</xdr:row>
      <xdr:rowOff>79781</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335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96308</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62428" y="13126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148546</xdr:rowOff>
    </xdr:from>
    <xdr:to>
      <xdr:col>15</xdr:col>
      <xdr:colOff>101600</xdr:colOff>
      <xdr:row>78</xdr:row>
      <xdr:rowOff>78696</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3350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95223</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673428" y="13125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48704</xdr:rowOff>
    </xdr:from>
    <xdr:to>
      <xdr:col>10</xdr:col>
      <xdr:colOff>165100</xdr:colOff>
      <xdr:row>77</xdr:row>
      <xdr:rowOff>150304</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3250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166831</xdr:rowOff>
    </xdr:from>
    <xdr:ext cx="534377"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52111" y="13025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135896</xdr:rowOff>
    </xdr:from>
    <xdr:to>
      <xdr:col>6</xdr:col>
      <xdr:colOff>38100</xdr:colOff>
      <xdr:row>78</xdr:row>
      <xdr:rowOff>66046</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3337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82573</xdr:rowOff>
    </xdr:from>
    <xdr:ext cx="534377"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863111" y="13112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144323</xdr:rowOff>
    </xdr:from>
    <xdr:to>
      <xdr:col>24</xdr:col>
      <xdr:colOff>62865</xdr:colOff>
      <xdr:row>97</xdr:row>
      <xdr:rowOff>132868</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403373"/>
          <a:ext cx="1270" cy="1360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136695</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767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132868</xdr:rowOff>
    </xdr:from>
    <xdr:to>
      <xdr:col>24</xdr:col>
      <xdr:colOff>152400</xdr:colOff>
      <xdr:row>97</xdr:row>
      <xdr:rowOff>132868</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763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91000</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178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144323</xdr:rowOff>
    </xdr:from>
    <xdr:to>
      <xdr:col>24</xdr:col>
      <xdr:colOff>152400</xdr:colOff>
      <xdr:row>89</xdr:row>
      <xdr:rowOff>144323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403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21183</xdr:rowOff>
    </xdr:from>
    <xdr:to>
      <xdr:col>24</xdr:col>
      <xdr:colOff>63500</xdr:colOff>
      <xdr:row>95</xdr:row>
      <xdr:rowOff>98070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3797300" y="16308933"/>
          <a:ext cx="838200" cy="76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130167</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0750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107290</xdr:rowOff>
    </xdr:from>
    <xdr:to>
      <xdr:col>24</xdr:col>
      <xdr:colOff>114300</xdr:colOff>
      <xdr:row>95</xdr:row>
      <xdr:rowOff>37440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223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21183</xdr:rowOff>
    </xdr:from>
    <xdr:to>
      <xdr:col>19</xdr:col>
      <xdr:colOff>177800</xdr:colOff>
      <xdr:row>95</xdr:row>
      <xdr:rowOff>150876</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308933"/>
          <a:ext cx="889000" cy="129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1575</xdr:rowOff>
    </xdr:from>
    <xdr:to>
      <xdr:col>20</xdr:col>
      <xdr:colOff>38100</xdr:colOff>
      <xdr:row>95</xdr:row>
      <xdr:rowOff>103175</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289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94302</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382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149137</xdr:rowOff>
    </xdr:from>
    <xdr:to>
      <xdr:col>15</xdr:col>
      <xdr:colOff>50800</xdr:colOff>
      <xdr:row>95</xdr:row>
      <xdr:rowOff>150876</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019300" y="16265437"/>
          <a:ext cx="889000" cy="173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113728</xdr:rowOff>
    </xdr:from>
    <xdr:to>
      <xdr:col>15</xdr:col>
      <xdr:colOff>101600</xdr:colOff>
      <xdr:row>96</xdr:row>
      <xdr:rowOff>43878</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401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35005</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49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149137</xdr:rowOff>
    </xdr:from>
    <xdr:to>
      <xdr:col>10</xdr:col>
      <xdr:colOff>114300</xdr:colOff>
      <xdr:row>96</xdr:row>
      <xdr:rowOff>27533</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265437"/>
          <a:ext cx="889000" cy="22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149898</xdr:rowOff>
    </xdr:from>
    <xdr:to>
      <xdr:col>10</xdr:col>
      <xdr:colOff>165100</xdr:colOff>
      <xdr:row>95</xdr:row>
      <xdr:rowOff>80048</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266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71175</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358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64821</xdr:rowOff>
    </xdr:from>
    <xdr:to>
      <xdr:col>6</xdr:col>
      <xdr:colOff>38100</xdr:colOff>
      <xdr:row>96</xdr:row>
      <xdr:rowOff>166421</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524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157548</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616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47270</xdr:rowOff>
    </xdr:from>
    <xdr:to>
      <xdr:col>24</xdr:col>
      <xdr:colOff>114300</xdr:colOff>
      <xdr:row>95</xdr:row>
      <xdr:rowOff>148870</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33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25697</xdr:rowOff>
    </xdr:from>
    <xdr:ext cx="534377"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313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141833</xdr:rowOff>
    </xdr:from>
    <xdr:to>
      <xdr:col>20</xdr:col>
      <xdr:colOff>38100</xdr:colOff>
      <xdr:row>95</xdr:row>
      <xdr:rowOff>71983</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258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88510</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530111" y="16033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100076</xdr:rowOff>
    </xdr:from>
    <xdr:to>
      <xdr:col>15</xdr:col>
      <xdr:colOff>101600</xdr:colOff>
      <xdr:row>96</xdr:row>
      <xdr:rowOff>30226</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387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46753</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41111" y="16163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98337</xdr:rowOff>
    </xdr:from>
    <xdr:to>
      <xdr:col>10</xdr:col>
      <xdr:colOff>165100</xdr:colOff>
      <xdr:row>95</xdr:row>
      <xdr:rowOff>28487</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21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45014</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5989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148183</xdr:rowOff>
    </xdr:from>
    <xdr:to>
      <xdr:col>6</xdr:col>
      <xdr:colOff>38100</xdr:colOff>
      <xdr:row>96</xdr:row>
      <xdr:rowOff>78333</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43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94860</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211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67382</xdr:rowOff>
    </xdr:from>
    <xdr:to>
      <xdr:col>54</xdr:col>
      <xdr:colOff>189865</xdr:colOff>
      <xdr:row>37</xdr:row>
      <xdr:rowOff>116051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382332"/>
          <a:ext cx="1270" cy="1077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119878</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463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116051</xdr:rowOff>
    </xdr:from>
    <xdr:to>
      <xdr:col>55</xdr:col>
      <xdr:colOff>88900</xdr:colOff>
      <xdr:row>37</xdr:row>
      <xdr:rowOff>116051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45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14059</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157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67382</xdr:rowOff>
    </xdr:from>
    <xdr:to>
      <xdr:col>55</xdr:col>
      <xdr:colOff>88900</xdr:colOff>
      <xdr:row>31</xdr:row>
      <xdr:rowOff>67382</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38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157432</xdr:rowOff>
    </xdr:from>
    <xdr:to>
      <xdr:col>55</xdr:col>
      <xdr:colOff>0</xdr:colOff>
      <xdr:row>36</xdr:row>
      <xdr:rowOff>48706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5986732"/>
          <a:ext cx="838200" cy="234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141851</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142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163424</xdr:rowOff>
    </xdr:from>
    <xdr:to>
      <xdr:col>55</xdr:col>
      <xdr:colOff>50800</xdr:colOff>
      <xdr:row>36</xdr:row>
      <xdr:rowOff>93574</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16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48706</xdr:rowOff>
    </xdr:from>
    <xdr:to>
      <xdr:col>50</xdr:col>
      <xdr:colOff>114300</xdr:colOff>
      <xdr:row>36</xdr:row>
      <xdr:rowOff>66952</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220906"/>
          <a:ext cx="889000" cy="18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34246</xdr:rowOff>
    </xdr:from>
    <xdr:to>
      <xdr:col>50</xdr:col>
      <xdr:colOff>165100</xdr:colOff>
      <xdr:row>36</xdr:row>
      <xdr:rowOff>135846</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20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126973</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299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66952</xdr:rowOff>
    </xdr:from>
    <xdr:to>
      <xdr:col>45</xdr:col>
      <xdr:colOff>177800</xdr:colOff>
      <xdr:row>36</xdr:row>
      <xdr:rowOff>83224</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6239152"/>
          <a:ext cx="889000" cy="16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54176</xdr:rowOff>
    </xdr:from>
    <xdr:to>
      <xdr:col>46</xdr:col>
      <xdr:colOff>38100</xdr:colOff>
      <xdr:row>36</xdr:row>
      <xdr:rowOff>155776</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226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146903</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319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50344</xdr:rowOff>
    </xdr:from>
    <xdr:to>
      <xdr:col>41</xdr:col>
      <xdr:colOff>50800</xdr:colOff>
      <xdr:row>36</xdr:row>
      <xdr:rowOff>83224</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5879644"/>
          <a:ext cx="889000" cy="375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91399</xdr:rowOff>
    </xdr:from>
    <xdr:to>
      <xdr:col>41</xdr:col>
      <xdr:colOff>101600</xdr:colOff>
      <xdr:row>37</xdr:row>
      <xdr:rowOff>21549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263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12676</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356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23029</xdr:rowOff>
    </xdr:from>
    <xdr:to>
      <xdr:col>36</xdr:col>
      <xdr:colOff>165100</xdr:colOff>
      <xdr:row>34</xdr:row>
      <xdr:rowOff>124629</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585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115756</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5945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106632</xdr:rowOff>
    </xdr:from>
    <xdr:to>
      <xdr:col>55</xdr:col>
      <xdr:colOff>50800</xdr:colOff>
      <xdr:row>35</xdr:row>
      <xdr:rowOff>36782</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5935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129509</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5787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169356</xdr:rowOff>
    </xdr:from>
    <xdr:to>
      <xdr:col>50</xdr:col>
      <xdr:colOff>165100</xdr:colOff>
      <xdr:row>36</xdr:row>
      <xdr:rowOff>99506</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170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116033</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5945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16152</xdr:rowOff>
    </xdr:from>
    <xdr:to>
      <xdr:col>46</xdr:col>
      <xdr:colOff>38100</xdr:colOff>
      <xdr:row>36</xdr:row>
      <xdr:rowOff>117752</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188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134279</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5963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32424</xdr:rowOff>
    </xdr:from>
    <xdr:to>
      <xdr:col>41</xdr:col>
      <xdr:colOff>101600</xdr:colOff>
      <xdr:row>36</xdr:row>
      <xdr:rowOff>134024</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204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150551</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5979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170994</xdr:rowOff>
    </xdr:from>
    <xdr:to>
      <xdr:col>36</xdr:col>
      <xdr:colOff>165100</xdr:colOff>
      <xdr:row>34</xdr:row>
      <xdr:rowOff>101144</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5828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117671</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5604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93511</xdr:rowOff>
    </xdr:from>
    <xdr:to>
      <xdr:col>54</xdr:col>
      <xdr:colOff>189865</xdr:colOff>
      <xdr:row>58</xdr:row>
      <xdr:rowOff>163192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837461"/>
          <a:ext cx="1270" cy="12698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167019</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11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163192</xdr:rowOff>
    </xdr:from>
    <xdr:to>
      <xdr:col>55</xdr:col>
      <xdr:colOff>88900</xdr:colOff>
      <xdr:row>58</xdr:row>
      <xdr:rowOff>163192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107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40188</xdr:rowOff>
    </xdr:from>
    <xdr:ext cx="599010"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612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93511</xdr:rowOff>
    </xdr:from>
    <xdr:to>
      <xdr:col>55</xdr:col>
      <xdr:colOff>88900</xdr:colOff>
      <xdr:row>51</xdr:row>
      <xdr:rowOff>93511</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837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57124</xdr:rowOff>
    </xdr:from>
    <xdr:to>
      <xdr:col>55</xdr:col>
      <xdr:colOff>0</xdr:colOff>
      <xdr:row>58</xdr:row>
      <xdr:rowOff>78867</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9639300" y="10001224"/>
          <a:ext cx="838200" cy="21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132193</xdr:rowOff>
    </xdr:from>
    <xdr:ext cx="599010"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7333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109316</xdr:rowOff>
    </xdr:from>
    <xdr:to>
      <xdr:col>55</xdr:col>
      <xdr:colOff>50800</xdr:colOff>
      <xdr:row>58</xdr:row>
      <xdr:rowOff>39466</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88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50845</xdr:rowOff>
    </xdr:from>
    <xdr:to>
      <xdr:col>50</xdr:col>
      <xdr:colOff>114300</xdr:colOff>
      <xdr:row>58</xdr:row>
      <xdr:rowOff>78867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8750300" y="9994945"/>
          <a:ext cx="889000" cy="28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149525</xdr:rowOff>
    </xdr:from>
    <xdr:to>
      <xdr:col>50</xdr:col>
      <xdr:colOff>165100</xdr:colOff>
      <xdr:row>58</xdr:row>
      <xdr:rowOff>79675</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922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96202</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697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113860</xdr:rowOff>
    </xdr:from>
    <xdr:to>
      <xdr:col>45</xdr:col>
      <xdr:colOff>177800</xdr:colOff>
      <xdr:row>58</xdr:row>
      <xdr:rowOff>50845</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7861300" y="9886510"/>
          <a:ext cx="889000" cy="108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155562</xdr:rowOff>
    </xdr:from>
    <xdr:to>
      <xdr:col>46</xdr:col>
      <xdr:colOff>38100</xdr:colOff>
      <xdr:row>58</xdr:row>
      <xdr:rowOff>85712</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928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102239</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703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113860</xdr:rowOff>
    </xdr:from>
    <xdr:to>
      <xdr:col>41</xdr:col>
      <xdr:colOff>50800</xdr:colOff>
      <xdr:row>57</xdr:row>
      <xdr:rowOff>160266</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6972300" y="9886510"/>
          <a:ext cx="889000" cy="46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1381</xdr:rowOff>
    </xdr:from>
    <xdr:to>
      <xdr:col>41</xdr:col>
      <xdr:colOff>101600</xdr:colOff>
      <xdr:row>58</xdr:row>
      <xdr:rowOff>102981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94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94108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10038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155963</xdr:rowOff>
    </xdr:from>
    <xdr:to>
      <xdr:col>36</xdr:col>
      <xdr:colOff>165100</xdr:colOff>
      <xdr:row>58</xdr:row>
      <xdr:rowOff>86113</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928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77240</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10021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6324</xdr:rowOff>
    </xdr:from>
    <xdr:to>
      <xdr:col>55</xdr:col>
      <xdr:colOff>50800</xdr:colOff>
      <xdr:row>58</xdr:row>
      <xdr:rowOff>107924</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95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92701</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865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28067</xdr:rowOff>
    </xdr:from>
    <xdr:to>
      <xdr:col>50</xdr:col>
      <xdr:colOff>165100</xdr:colOff>
      <xdr:row>58</xdr:row>
      <xdr:rowOff>129667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972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120794</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10064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45</xdr:rowOff>
    </xdr:from>
    <xdr:to>
      <xdr:col>46</xdr:col>
      <xdr:colOff>38100</xdr:colOff>
      <xdr:row>58</xdr:row>
      <xdr:rowOff>101645</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944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92772</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10036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63060</xdr:rowOff>
    </xdr:from>
    <xdr:to>
      <xdr:col>41</xdr:col>
      <xdr:colOff>101600</xdr:colOff>
      <xdr:row>57</xdr:row>
      <xdr:rowOff>164660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83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9737</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61795" y="9610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109466</xdr:rowOff>
    </xdr:from>
    <xdr:to>
      <xdr:col>36</xdr:col>
      <xdr:colOff>165100</xdr:colOff>
      <xdr:row>58</xdr:row>
      <xdr:rowOff>39616</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88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56143</xdr:rowOff>
    </xdr:from>
    <xdr:ext cx="59901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672795" y="9657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25976</xdr:rowOff>
    </xdr:from>
    <xdr:to>
      <xdr:col>54</xdr:col>
      <xdr:colOff>189865</xdr:colOff>
      <xdr:row>78</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027476"/>
          <a:ext cx="1270" cy="1485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144103</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802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25976</xdr:rowOff>
    </xdr:from>
    <xdr:to>
      <xdr:col>55</xdr:col>
      <xdr:colOff>88900</xdr:colOff>
      <xdr:row>70</xdr:row>
      <xdr:rowOff>25976</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027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95434</xdr:rowOff>
    </xdr:from>
    <xdr:to>
      <xdr:col>55</xdr:col>
      <xdr:colOff>0</xdr:colOff>
      <xdr:row>78</xdr:row>
      <xdr:rowOff>109231</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3468534"/>
          <a:ext cx="838200" cy="13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18638</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2202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167211</xdr:rowOff>
    </xdr:from>
    <xdr:to>
      <xdr:col>55</xdr:col>
      <xdr:colOff>50800</xdr:colOff>
      <xdr:row>78</xdr:row>
      <xdr:rowOff>97361</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68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95434</xdr:rowOff>
    </xdr:from>
    <xdr:to>
      <xdr:col>50</xdr:col>
      <xdr:colOff>114300</xdr:colOff>
      <xdr:row>78</xdr:row>
      <xdr:rowOff>96944</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3468534"/>
          <a:ext cx="889000" cy="1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23228</xdr:rowOff>
    </xdr:from>
    <xdr:to>
      <xdr:col>50</xdr:col>
      <xdr:colOff>165100</xdr:colOff>
      <xdr:row>78</xdr:row>
      <xdr:rowOff>124828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96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141355</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171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96944</xdr:rowOff>
    </xdr:from>
    <xdr:to>
      <xdr:col>45</xdr:col>
      <xdr:colOff>177800</xdr:colOff>
      <xdr:row>78</xdr:row>
      <xdr:rowOff>100589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3470044"/>
          <a:ext cx="889000" cy="3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19817</xdr:rowOff>
    </xdr:from>
    <xdr:to>
      <xdr:col>46</xdr:col>
      <xdr:colOff>38100</xdr:colOff>
      <xdr:row>78</xdr:row>
      <xdr:rowOff>121417</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39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137944</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16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98658</xdr:rowOff>
    </xdr:from>
    <xdr:to>
      <xdr:col>41</xdr:col>
      <xdr:colOff>50800</xdr:colOff>
      <xdr:row>78</xdr:row>
      <xdr:rowOff>100589</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471758"/>
          <a:ext cx="889000" cy="1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33662</xdr:rowOff>
    </xdr:from>
    <xdr:to>
      <xdr:col>41</xdr:col>
      <xdr:colOff>101600</xdr:colOff>
      <xdr:row>78</xdr:row>
      <xdr:rowOff>135262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406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151789</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181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19645</xdr:rowOff>
    </xdr:from>
    <xdr:to>
      <xdr:col>36</xdr:col>
      <xdr:colOff>165100</xdr:colOff>
      <xdr:row>78</xdr:row>
      <xdr:rowOff>121245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9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137772</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167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58431</xdr:rowOff>
    </xdr:from>
    <xdr:to>
      <xdr:col>55</xdr:col>
      <xdr:colOff>50800</xdr:colOff>
      <xdr:row>78</xdr:row>
      <xdr:rowOff>160031</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431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145640</xdr:rowOff>
    </xdr:from>
    <xdr:ext cx="534377"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347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44634</xdr:rowOff>
    </xdr:from>
    <xdr:to>
      <xdr:col>50</xdr:col>
      <xdr:colOff>165100</xdr:colOff>
      <xdr:row>78</xdr:row>
      <xdr:rowOff>146234</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417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137361</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72111" y="1351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46144</xdr:rowOff>
    </xdr:from>
    <xdr:to>
      <xdr:col>46</xdr:col>
      <xdr:colOff>38100</xdr:colOff>
      <xdr:row>78</xdr:row>
      <xdr:rowOff>147744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419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138871</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3511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49789</xdr:rowOff>
    </xdr:from>
    <xdr:to>
      <xdr:col>41</xdr:col>
      <xdr:colOff>101600</xdr:colOff>
      <xdr:row>78</xdr:row>
      <xdr:rowOff>151389</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422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142516</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94111" y="13515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47858</xdr:rowOff>
    </xdr:from>
    <xdr:to>
      <xdr:col>36</xdr:col>
      <xdr:colOff>165100</xdr:colOff>
      <xdr:row>78</xdr:row>
      <xdr:rowOff>149458</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420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140585</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3513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66063</xdr:rowOff>
    </xdr:from>
    <xdr:to>
      <xdr:col>54</xdr:col>
      <xdr:colOff>189865</xdr:colOff>
      <xdr:row>98</xdr:row>
      <xdr:rowOff>139700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839463"/>
          <a:ext cx="1270" cy="11023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143527</xdr:rowOff>
    </xdr:from>
    <xdr:ext cx="249299"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139700</xdr:rowOff>
    </xdr:from>
    <xdr:to>
      <xdr:col>55</xdr:col>
      <xdr:colOff>88900</xdr:colOff>
      <xdr:row>98</xdr:row>
      <xdr:rowOff>139700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12740</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614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66063</xdr:rowOff>
    </xdr:from>
    <xdr:to>
      <xdr:col>55</xdr:col>
      <xdr:colOff>88900</xdr:colOff>
      <xdr:row>92</xdr:row>
      <xdr:rowOff>66063</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839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46673</xdr:rowOff>
    </xdr:from>
    <xdr:to>
      <xdr:col>55</xdr:col>
      <xdr:colOff>0</xdr:colOff>
      <xdr:row>97</xdr:row>
      <xdr:rowOff>110792</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677323"/>
          <a:ext cx="838200" cy="64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164268</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4520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141391</xdr:rowOff>
    </xdr:from>
    <xdr:to>
      <xdr:col>55</xdr:col>
      <xdr:colOff>50800</xdr:colOff>
      <xdr:row>97</xdr:row>
      <xdr:rowOff>71541</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60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87241</xdr:rowOff>
    </xdr:from>
    <xdr:to>
      <xdr:col>50</xdr:col>
      <xdr:colOff>114300</xdr:colOff>
      <xdr:row>97</xdr:row>
      <xdr:rowOff>110792</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717891"/>
          <a:ext cx="889000" cy="23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160631</xdr:rowOff>
    </xdr:from>
    <xdr:to>
      <xdr:col>50</xdr:col>
      <xdr:colOff>165100</xdr:colOff>
      <xdr:row>97</xdr:row>
      <xdr:rowOff>90781</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619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107308</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395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129628</xdr:rowOff>
    </xdr:from>
    <xdr:to>
      <xdr:col>45</xdr:col>
      <xdr:colOff>177800</xdr:colOff>
      <xdr:row>97</xdr:row>
      <xdr:rowOff>87241</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417378"/>
          <a:ext cx="889000" cy="300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14345</xdr:rowOff>
    </xdr:from>
    <xdr:to>
      <xdr:col>46</xdr:col>
      <xdr:colOff>38100</xdr:colOff>
      <xdr:row>97</xdr:row>
      <xdr:rowOff>115945</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64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132472</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420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129628</xdr:rowOff>
    </xdr:from>
    <xdr:to>
      <xdr:col>41</xdr:col>
      <xdr:colOff>50800</xdr:colOff>
      <xdr:row>96</xdr:row>
      <xdr:rowOff>68377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417378"/>
          <a:ext cx="889000" cy="110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39463</xdr:rowOff>
    </xdr:from>
    <xdr:to>
      <xdr:col>41</xdr:col>
      <xdr:colOff>101600</xdr:colOff>
      <xdr:row>97</xdr:row>
      <xdr:rowOff>141063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67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132190</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762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15839</xdr:rowOff>
    </xdr:from>
    <xdr:to>
      <xdr:col>36</xdr:col>
      <xdr:colOff>165100</xdr:colOff>
      <xdr:row>97</xdr:row>
      <xdr:rowOff>117439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646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108566</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73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167323</xdr:rowOff>
    </xdr:from>
    <xdr:to>
      <xdr:col>55</xdr:col>
      <xdr:colOff>50800</xdr:colOff>
      <xdr:row>97</xdr:row>
      <xdr:rowOff>97473</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626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145750</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604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59992</xdr:rowOff>
    </xdr:from>
    <xdr:to>
      <xdr:col>50</xdr:col>
      <xdr:colOff>165100</xdr:colOff>
      <xdr:row>97</xdr:row>
      <xdr:rowOff>161592</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690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152719</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783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36441</xdr:rowOff>
    </xdr:from>
    <xdr:to>
      <xdr:col>46</xdr:col>
      <xdr:colOff>38100</xdr:colOff>
      <xdr:row>97</xdr:row>
      <xdr:rowOff>138041</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66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129168</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759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78828</xdr:rowOff>
    </xdr:from>
    <xdr:to>
      <xdr:col>41</xdr:col>
      <xdr:colOff>101600</xdr:colOff>
      <xdr:row>96</xdr:row>
      <xdr:rowOff>8978</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366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94</xdr:row>
      <xdr:rowOff>25505</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61795" y="16141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17577</xdr:rowOff>
    </xdr:from>
    <xdr:to>
      <xdr:col>36</xdr:col>
      <xdr:colOff>165100</xdr:colOff>
      <xdr:row>96</xdr:row>
      <xdr:rowOff>119177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476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135704</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252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31229</xdr:rowOff>
    </xdr:from>
    <xdr:to>
      <xdr:col>85</xdr:col>
      <xdr:colOff>126364</xdr:colOff>
      <xdr:row>38</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flipV="1">
          <a:off x="16317595" y="5346179"/>
          <a:ext cx="1269" cy="1194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49086</xdr:rowOff>
    </xdr:from>
    <xdr:ext cx="249299" cy="259045"/>
    <xdr:sp macro="" textlink="">
      <xdr:nvSpPr>
        <xdr:cNvPr id="508" name="災害復旧事業費最小値テキスト">
          <a:extLst>
            <a:ext uri="{FF2B5EF4-FFF2-40B4-BE49-F238E27FC236}">
              <a16:creationId xmlns:a16="http://schemas.microsoft.com/office/drawing/2014/main" id="{00000000-0008-0000-0600-0000FC010000}"/>
            </a:ext>
          </a:extLst>
        </xdr:cNvPr>
        <xdr:cNvSpPr txBox="1"/>
      </xdr:nvSpPr>
      <xdr:spPr>
        <a:xfrm>
          <a:off x="16370300" y="656418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149356</xdr:rowOff>
    </xdr:from>
    <xdr:ext cx="599010" cy="259045"/>
    <xdr:sp macro="" textlink="">
      <xdr:nvSpPr>
        <xdr:cNvPr id="510" name="災害復旧事業費最大値テキスト">
          <a:extLst>
            <a:ext uri="{FF2B5EF4-FFF2-40B4-BE49-F238E27FC236}">
              <a16:creationId xmlns:a16="http://schemas.microsoft.com/office/drawing/2014/main" id="{00000000-0008-0000-0600-0000FE010000}"/>
            </a:ext>
          </a:extLst>
        </xdr:cNvPr>
        <xdr:cNvSpPr txBox="1"/>
      </xdr:nvSpPr>
      <xdr:spPr>
        <a:xfrm>
          <a:off x="16370300" y="5121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31229</xdr:rowOff>
    </xdr:from>
    <xdr:to>
      <xdr:col>86</xdr:col>
      <xdr:colOff>25400</xdr:colOff>
      <xdr:row>31</xdr:row>
      <xdr:rowOff>31229</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5346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19731</xdr:rowOff>
    </xdr:from>
    <xdr:to>
      <xdr:col>85</xdr:col>
      <xdr:colOff>127000</xdr:colOff>
      <xdr:row>38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5481300" y="6363381"/>
          <a:ext cx="838200" cy="177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93536</xdr:rowOff>
    </xdr:from>
    <xdr:ext cx="469744" cy="259045"/>
    <xdr:sp macro="" textlink="">
      <xdr:nvSpPr>
        <xdr:cNvPr id="513" name="災害復旧事業費平均値テキスト">
          <a:extLst>
            <a:ext uri="{FF2B5EF4-FFF2-40B4-BE49-F238E27FC236}">
              <a16:creationId xmlns:a16="http://schemas.microsoft.com/office/drawing/2014/main" id="{00000000-0008-0000-0600-000001020000}"/>
            </a:ext>
          </a:extLst>
        </xdr:cNvPr>
        <xdr:cNvSpPr txBox="1"/>
      </xdr:nvSpPr>
      <xdr:spPr>
        <a:xfrm>
          <a:off x="16370300" y="64371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115109</xdr:rowOff>
    </xdr:from>
    <xdr:to>
      <xdr:col>85</xdr:col>
      <xdr:colOff>177800</xdr:colOff>
      <xdr:row>38</xdr:row>
      <xdr:rowOff>45259</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6268700" y="6458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25400</xdr:rowOff>
    </xdr:from>
    <xdr:to>
      <xdr:col>81</xdr:col>
      <xdr:colOff>50800</xdr:colOff>
      <xdr:row>38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4592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106256</xdr:rowOff>
    </xdr:from>
    <xdr:to>
      <xdr:col>81</xdr:col>
      <xdr:colOff>101600</xdr:colOff>
      <xdr:row>38</xdr:row>
      <xdr:rowOff>36406</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5430500" y="644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52933</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5246428" y="6225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25400</xdr:rowOff>
    </xdr:from>
    <xdr:to>
      <xdr:col>76</xdr:col>
      <xdr:colOff>114300</xdr:colOff>
      <xdr:row>38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3703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89426</xdr:rowOff>
    </xdr:from>
    <xdr:to>
      <xdr:col>76</xdr:col>
      <xdr:colOff>165100</xdr:colOff>
      <xdr:row>38</xdr:row>
      <xdr:rowOff>19576</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4541500" y="6433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36103</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357428" y="6208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25400</xdr:rowOff>
    </xdr:from>
    <xdr:to>
      <xdr:col>71</xdr:col>
      <xdr:colOff>177800</xdr:colOff>
      <xdr:row>38</xdr:row>
      <xdr:rowOff>25400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281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92403</xdr:rowOff>
    </xdr:from>
    <xdr:to>
      <xdr:col>72</xdr:col>
      <xdr:colOff>38100</xdr:colOff>
      <xdr:row>38</xdr:row>
      <xdr:rowOff>22554</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3652500" y="643605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39080</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468428" y="6211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56587</xdr:rowOff>
    </xdr:from>
    <xdr:to>
      <xdr:col>67</xdr:col>
      <xdr:colOff>101600</xdr:colOff>
      <xdr:row>37</xdr:row>
      <xdr:rowOff>158187</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2763500" y="640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3264</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2547111" y="6175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140381</xdr:rowOff>
    </xdr:from>
    <xdr:to>
      <xdr:col>85</xdr:col>
      <xdr:colOff>177800</xdr:colOff>
      <xdr:row>37</xdr:row>
      <xdr:rowOff>70531</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6268700" y="6312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163258</xdr:rowOff>
    </xdr:from>
    <xdr:ext cx="534377" cy="259045"/>
    <xdr:sp macro="" textlink="">
      <xdr:nvSpPr>
        <xdr:cNvPr id="532" name="災害復旧事業費該当値テキスト">
          <a:extLst>
            <a:ext uri="{FF2B5EF4-FFF2-40B4-BE49-F238E27FC236}">
              <a16:creationId xmlns:a16="http://schemas.microsoft.com/office/drawing/2014/main" id="{00000000-0008-0000-0600-000014020000}"/>
            </a:ext>
          </a:extLst>
        </xdr:cNvPr>
        <xdr:cNvSpPr txBox="1"/>
      </xdr:nvSpPr>
      <xdr:spPr>
        <a:xfrm>
          <a:off x="16370300" y="6164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146050</xdr:rowOff>
    </xdr:from>
    <xdr:to>
      <xdr:col>81</xdr:col>
      <xdr:colOff>101600</xdr:colOff>
      <xdr:row>38</xdr:row>
      <xdr:rowOff>76200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543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38</xdr:row>
      <xdr:rowOff>67327</xdr:rowOff>
    </xdr:from>
    <xdr:ext cx="249299"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356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146050</xdr:rowOff>
    </xdr:from>
    <xdr:to>
      <xdr:col>67</xdr:col>
      <xdr:colOff>101600</xdr:colOff>
      <xdr:row>38</xdr:row>
      <xdr:rowOff>76200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276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38</xdr:row>
      <xdr:rowOff>67327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8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144434</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54</xdr:row>
      <xdr:rowOff>160762</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5642</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21970</xdr:rowOff>
    </xdr:from>
    <xdr:ext cx="31290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33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49</xdr:row>
      <xdr:rowOff>38299</xdr:rowOff>
    </xdr:from>
    <xdr:ext cx="31290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33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47</xdr:row>
      <xdr:rowOff>54627</xdr:rowOff>
    </xdr:from>
    <xdr:ext cx="31290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59</xdr:row>
      <xdr:rowOff>98878</xdr:rowOff>
    </xdr:from>
    <xdr:to>
      <xdr:col>85</xdr:col>
      <xdr:colOff>126364</xdr:colOff>
      <xdr:row>59</xdr:row>
      <xdr:rowOff>98878</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317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140805</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140805</xdr:rowOff>
    </xdr:from>
    <xdr:ext cx="249299"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26505</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59</xdr:row>
      <xdr:rowOff>48078</xdr:rowOff>
    </xdr:from>
    <xdr:to>
      <xdr:col>81</xdr:col>
      <xdr:colOff>101600</xdr:colOff>
      <xdr:row>59</xdr:row>
      <xdr:rowOff>149678</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48078</xdr:rowOff>
    </xdr:from>
    <xdr:to>
      <xdr:col>76</xdr:col>
      <xdr:colOff>165100</xdr:colOff>
      <xdr:row>59</xdr:row>
      <xdr:rowOff>149678</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48078</xdr:rowOff>
    </xdr:from>
    <xdr:to>
      <xdr:col>72</xdr:col>
      <xdr:colOff>38100</xdr:colOff>
      <xdr:row>59</xdr:row>
      <xdr:rowOff>149678</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51</xdr:row>
      <xdr:rowOff>4535</xdr:rowOff>
    </xdr:from>
    <xdr:to>
      <xdr:col>67</xdr:col>
      <xdr:colOff>101600</xdr:colOff>
      <xdr:row>51</xdr:row>
      <xdr:rowOff>106135</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8748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49</xdr:row>
      <xdr:rowOff>122662</xdr:rowOff>
    </xdr:from>
    <xdr:ext cx="313932"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57333" y="8523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83655</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166205</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166205</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166205</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17983</xdr:rowOff>
    </xdr:from>
    <xdr:to>
      <xdr:col>85</xdr:col>
      <xdr:colOff>126364</xdr:colOff>
      <xdr:row>79</xdr:row>
      <xdr:rowOff>102033</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6317595" y="12019483"/>
          <a:ext cx="1269" cy="1627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105860</xdr:rowOff>
    </xdr:from>
    <xdr:ext cx="534377" cy="2590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6370300" y="13650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102033</xdr:rowOff>
    </xdr:from>
    <xdr:to>
      <xdr:col>86</xdr:col>
      <xdr:colOff>25400</xdr:colOff>
      <xdr:row>79</xdr:row>
      <xdr:rowOff>102033</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3646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136110</xdr:rowOff>
    </xdr:from>
    <xdr:ext cx="599010" cy="2590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6370300" y="11794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153,584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17983</xdr:rowOff>
    </xdr:from>
    <xdr:to>
      <xdr:col>86</xdr:col>
      <xdr:colOff>25400</xdr:colOff>
      <xdr:row>70</xdr:row>
      <xdr:rowOff>17983</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2019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89789</xdr:rowOff>
    </xdr:from>
    <xdr:to>
      <xdr:col>85</xdr:col>
      <xdr:colOff>127000</xdr:colOff>
      <xdr:row>75</xdr:row>
      <xdr:rowOff>107759</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5481300" y="12948539"/>
          <a:ext cx="838200" cy="1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75226</xdr:rowOff>
    </xdr:from>
    <xdr:ext cx="534377" cy="2590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6370300" y="13105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96799</xdr:rowOff>
    </xdr:from>
    <xdr:to>
      <xdr:col>85</xdr:col>
      <xdr:colOff>177800</xdr:colOff>
      <xdr:row>77</xdr:row>
      <xdr:rowOff>26949</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6268700" y="13126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89789</xdr:rowOff>
    </xdr:from>
    <xdr:to>
      <xdr:col>81</xdr:col>
      <xdr:colOff>50800</xdr:colOff>
      <xdr:row>76</xdr:row>
      <xdr:rowOff>28994</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4592300" y="12948539"/>
          <a:ext cx="889000" cy="110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35230</xdr:rowOff>
    </xdr:from>
    <xdr:to>
      <xdr:col>81</xdr:col>
      <xdr:colOff>101600</xdr:colOff>
      <xdr:row>76</xdr:row>
      <xdr:rowOff>136830</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5430500" y="1306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127957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14111" y="13158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24600</xdr:rowOff>
    </xdr:from>
    <xdr:to>
      <xdr:col>76</xdr:col>
      <xdr:colOff>114300</xdr:colOff>
      <xdr:row>76</xdr:row>
      <xdr:rowOff>28994</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3703300" y="12883350"/>
          <a:ext cx="889000" cy="175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55538</xdr:rowOff>
    </xdr:from>
    <xdr:to>
      <xdr:col>76</xdr:col>
      <xdr:colOff>165100</xdr:colOff>
      <xdr:row>76</xdr:row>
      <xdr:rowOff>157138</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541500" y="13085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148265</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3178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24600</xdr:rowOff>
    </xdr:from>
    <xdr:to>
      <xdr:col>71</xdr:col>
      <xdr:colOff>177800</xdr:colOff>
      <xdr:row>76</xdr:row>
      <xdr:rowOff>141263</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2814300" y="12883350"/>
          <a:ext cx="889000" cy="288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85776</xdr:rowOff>
    </xdr:from>
    <xdr:to>
      <xdr:col>72</xdr:col>
      <xdr:colOff>38100</xdr:colOff>
      <xdr:row>77</xdr:row>
      <xdr:rowOff>15926</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3652500" y="13115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7053</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36111" y="13208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145262</xdr:rowOff>
    </xdr:from>
    <xdr:to>
      <xdr:col>67</xdr:col>
      <xdr:colOff>101600</xdr:colOff>
      <xdr:row>77</xdr:row>
      <xdr:rowOff>75412</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2763500" y="13175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66539</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47111" y="13268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56959</xdr:rowOff>
    </xdr:from>
    <xdr:to>
      <xdr:col>85</xdr:col>
      <xdr:colOff>177800</xdr:colOff>
      <xdr:row>75</xdr:row>
      <xdr:rowOff>158559</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6268700" y="12915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79836</xdr:rowOff>
    </xdr:from>
    <xdr:ext cx="534377" cy="259045"/>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6370300" y="12767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38989</xdr:rowOff>
    </xdr:from>
    <xdr:to>
      <xdr:col>81</xdr:col>
      <xdr:colOff>101600</xdr:colOff>
      <xdr:row>75</xdr:row>
      <xdr:rowOff>140589</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5430500" y="12897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157116</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14111" y="12672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149644</xdr:rowOff>
    </xdr:from>
    <xdr:to>
      <xdr:col>76</xdr:col>
      <xdr:colOff>165100</xdr:colOff>
      <xdr:row>76</xdr:row>
      <xdr:rowOff>79794</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4541500" y="13008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96321</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325111" y="12783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145250</xdr:rowOff>
    </xdr:from>
    <xdr:to>
      <xdr:col>72</xdr:col>
      <xdr:colOff>38100</xdr:colOff>
      <xdr:row>75</xdr:row>
      <xdr:rowOff>75400</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3652500" y="12832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91927</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436111" y="12607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90463</xdr:rowOff>
    </xdr:from>
    <xdr:to>
      <xdr:col>67</xdr:col>
      <xdr:colOff>101600</xdr:colOff>
      <xdr:row>77</xdr:row>
      <xdr:rowOff>20613</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2763500" y="1312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37139</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547111" y="12895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積立金グラフ枠">
          <a:extLst>
            <a:ext uri="{FF2B5EF4-FFF2-40B4-BE49-F238E27FC236}">
              <a16:creationId xmlns:a16="http://schemas.microsoft.com/office/drawing/2014/main" id="{00000000-0008-0000-06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27054</xdr:rowOff>
    </xdr:from>
    <xdr:to>
      <xdr:col>85</xdr:col>
      <xdr:colOff>126364</xdr:colOff>
      <xdr:row>99</xdr:row>
      <xdr:rowOff>21309</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6317595" y="15629004"/>
          <a:ext cx="1269" cy="1365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25136</xdr:rowOff>
    </xdr:from>
    <xdr:ext cx="469744" cy="259045"/>
    <xdr:sp macro="" textlink="">
      <xdr:nvSpPr>
        <xdr:cNvPr id="682" name="積立金最小値テキスト">
          <a:extLst>
            <a:ext uri="{FF2B5EF4-FFF2-40B4-BE49-F238E27FC236}">
              <a16:creationId xmlns:a16="http://schemas.microsoft.com/office/drawing/2014/main" id="{00000000-0008-0000-0600-0000AA020000}"/>
            </a:ext>
          </a:extLst>
        </xdr:cNvPr>
        <xdr:cNvSpPr txBox="1"/>
      </xdr:nvSpPr>
      <xdr:spPr>
        <a:xfrm>
          <a:off x="16370300" y="16998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21309</xdr:rowOff>
    </xdr:from>
    <xdr:to>
      <xdr:col>86</xdr:col>
      <xdr:colOff>25400</xdr:colOff>
      <xdr:row>99</xdr:row>
      <xdr:rowOff>21309</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6994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145181</xdr:rowOff>
    </xdr:from>
    <xdr:ext cx="599010" cy="259045"/>
    <xdr:sp macro="" textlink="">
      <xdr:nvSpPr>
        <xdr:cNvPr id="684" name="積立金最大値テキスト">
          <a:extLst>
            <a:ext uri="{FF2B5EF4-FFF2-40B4-BE49-F238E27FC236}">
              <a16:creationId xmlns:a16="http://schemas.microsoft.com/office/drawing/2014/main" id="{00000000-0008-0000-0600-0000AC020000}"/>
            </a:ext>
          </a:extLst>
        </xdr:cNvPr>
        <xdr:cNvSpPr txBox="1"/>
      </xdr:nvSpPr>
      <xdr:spPr>
        <a:xfrm>
          <a:off x="16370300" y="15404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27054</xdr:rowOff>
    </xdr:from>
    <xdr:to>
      <xdr:col>86</xdr:col>
      <xdr:colOff>25400</xdr:colOff>
      <xdr:row>91</xdr:row>
      <xdr:rowOff>27054</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5629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102277</xdr:rowOff>
    </xdr:from>
    <xdr:to>
      <xdr:col>85</xdr:col>
      <xdr:colOff>127000</xdr:colOff>
      <xdr:row>96</xdr:row>
      <xdr:rowOff>27998</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5481300" y="16218577"/>
          <a:ext cx="838200" cy="268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153533</xdr:rowOff>
    </xdr:from>
    <xdr:ext cx="534377" cy="259045"/>
    <xdr:sp macro="" textlink="">
      <xdr:nvSpPr>
        <xdr:cNvPr id="687" name="積立金平均値テキスト">
          <a:extLst>
            <a:ext uri="{FF2B5EF4-FFF2-40B4-BE49-F238E27FC236}">
              <a16:creationId xmlns:a16="http://schemas.microsoft.com/office/drawing/2014/main" id="{00000000-0008-0000-0600-0000AF020000}"/>
            </a:ext>
          </a:extLst>
        </xdr:cNvPr>
        <xdr:cNvSpPr txBox="1"/>
      </xdr:nvSpPr>
      <xdr:spPr>
        <a:xfrm>
          <a:off x="16370300" y="166127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3656</xdr:rowOff>
    </xdr:from>
    <xdr:to>
      <xdr:col>85</xdr:col>
      <xdr:colOff>177800</xdr:colOff>
      <xdr:row>97</xdr:row>
      <xdr:rowOff>105256</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6268700" y="16634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102277</xdr:rowOff>
    </xdr:from>
    <xdr:to>
      <xdr:col>81</xdr:col>
      <xdr:colOff>50800</xdr:colOff>
      <xdr:row>95</xdr:row>
      <xdr:rowOff>130403</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4592300" y="16218577"/>
          <a:ext cx="889000" cy="199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477</xdr:rowOff>
    </xdr:from>
    <xdr:to>
      <xdr:col>81</xdr:col>
      <xdr:colOff>101600</xdr:colOff>
      <xdr:row>97</xdr:row>
      <xdr:rowOff>102077</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5430500" y="16631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93204</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14111" y="16723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130403</xdr:rowOff>
    </xdr:from>
    <xdr:to>
      <xdr:col>76</xdr:col>
      <xdr:colOff>114300</xdr:colOff>
      <xdr:row>96</xdr:row>
      <xdr:rowOff>48695</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3703300" y="16418153"/>
          <a:ext cx="889000" cy="8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140519</xdr:rowOff>
    </xdr:from>
    <xdr:to>
      <xdr:col>76</xdr:col>
      <xdr:colOff>165100</xdr:colOff>
      <xdr:row>97</xdr:row>
      <xdr:rowOff>70669</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4541500" y="1659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61796</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692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48695</xdr:rowOff>
    </xdr:from>
    <xdr:to>
      <xdr:col>71</xdr:col>
      <xdr:colOff>177800</xdr:colOff>
      <xdr:row>96</xdr:row>
      <xdr:rowOff>68331</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2814300" y="16507895"/>
          <a:ext cx="889000" cy="19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124653</xdr:rowOff>
    </xdr:from>
    <xdr:to>
      <xdr:col>72</xdr:col>
      <xdr:colOff>38100</xdr:colOff>
      <xdr:row>97</xdr:row>
      <xdr:rowOff>54803</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3652500" y="16583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45930</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436111" y="16676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92664</xdr:rowOff>
    </xdr:from>
    <xdr:to>
      <xdr:col>67</xdr:col>
      <xdr:colOff>101600</xdr:colOff>
      <xdr:row>98</xdr:row>
      <xdr:rowOff>22814</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2763500" y="167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13941</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547111" y="16816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148648</xdr:rowOff>
    </xdr:from>
    <xdr:to>
      <xdr:col>85</xdr:col>
      <xdr:colOff>177800</xdr:colOff>
      <xdr:row>96</xdr:row>
      <xdr:rowOff>78798</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6268700" y="16436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75</xdr:rowOff>
    </xdr:from>
    <xdr:ext cx="534377" cy="259045"/>
    <xdr:sp macro="" textlink="">
      <xdr:nvSpPr>
        <xdr:cNvPr id="706" name="積立金該当値テキスト">
          <a:extLst>
            <a:ext uri="{FF2B5EF4-FFF2-40B4-BE49-F238E27FC236}">
              <a16:creationId xmlns:a16="http://schemas.microsoft.com/office/drawing/2014/main" id="{00000000-0008-0000-0600-0000C2020000}"/>
            </a:ext>
          </a:extLst>
        </xdr:cNvPr>
        <xdr:cNvSpPr txBox="1"/>
      </xdr:nvSpPr>
      <xdr:spPr>
        <a:xfrm>
          <a:off x="16370300" y="16287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51477</xdr:rowOff>
    </xdr:from>
    <xdr:to>
      <xdr:col>81</xdr:col>
      <xdr:colOff>101600</xdr:colOff>
      <xdr:row>94</xdr:row>
      <xdr:rowOff>153077</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5430500" y="16167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92</xdr:row>
      <xdr:rowOff>169604</xdr:rowOff>
    </xdr:from>
    <xdr:ext cx="59901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5181795" y="15943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79603</xdr:rowOff>
    </xdr:from>
    <xdr:to>
      <xdr:col>76</xdr:col>
      <xdr:colOff>165100</xdr:colOff>
      <xdr:row>96</xdr:row>
      <xdr:rowOff>9753</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4541500" y="16367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26280</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325111" y="16142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169345</xdr:rowOff>
    </xdr:from>
    <xdr:to>
      <xdr:col>72</xdr:col>
      <xdr:colOff>38100</xdr:colOff>
      <xdr:row>96</xdr:row>
      <xdr:rowOff>99495</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3652500" y="16457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116022</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3436111" y="16232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17531</xdr:rowOff>
    </xdr:from>
    <xdr:to>
      <xdr:col>67</xdr:col>
      <xdr:colOff>101600</xdr:colOff>
      <xdr:row>96</xdr:row>
      <xdr:rowOff>119131</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2763500" y="16476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135658</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2547111" y="16251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a:extLst>
            <a:ext uri="{FF2B5EF4-FFF2-40B4-BE49-F238E27FC236}">
              <a16:creationId xmlns:a16="http://schemas.microsoft.com/office/drawing/2014/main" id="{00000000-0008-0000-06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40442</xdr:rowOff>
    </xdr:from>
    <xdr:to>
      <xdr:col>116</xdr:col>
      <xdr:colOff>62864</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2159595" y="5355392"/>
          <a:ext cx="1269" cy="1299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7" name="投資及び出資金最小値テキスト">
          <a:extLst>
            <a:ext uri="{FF2B5EF4-FFF2-40B4-BE49-F238E27FC236}">
              <a16:creationId xmlns:a16="http://schemas.microsoft.com/office/drawing/2014/main" id="{00000000-0008-0000-0600-0000E1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158569</xdr:rowOff>
    </xdr:from>
    <xdr:ext cx="534377" cy="259045"/>
    <xdr:sp macro="" textlink="">
      <xdr:nvSpPr>
        <xdr:cNvPr id="739" name="投資及び出資金最大値テキスト">
          <a:extLst>
            <a:ext uri="{FF2B5EF4-FFF2-40B4-BE49-F238E27FC236}">
              <a16:creationId xmlns:a16="http://schemas.microsoft.com/office/drawing/2014/main" id="{00000000-0008-0000-0600-0000E3020000}"/>
            </a:ext>
          </a:extLst>
        </xdr:cNvPr>
        <xdr:cNvSpPr txBox="1"/>
      </xdr:nvSpPr>
      <xdr:spPr>
        <a:xfrm>
          <a:off x="22212300" y="5130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40442</xdr:rowOff>
    </xdr:from>
    <xdr:to>
      <xdr:col>116</xdr:col>
      <xdr:colOff>152400</xdr:colOff>
      <xdr:row>31</xdr:row>
      <xdr:rowOff>40442</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5355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122338</xdr:rowOff>
    </xdr:from>
    <xdr:ext cx="469744" cy="259045"/>
    <xdr:sp macro="" textlink="">
      <xdr:nvSpPr>
        <xdr:cNvPr id="742" name="投資及び出資金平均値テキスト">
          <a:extLst>
            <a:ext uri="{FF2B5EF4-FFF2-40B4-BE49-F238E27FC236}">
              <a16:creationId xmlns:a16="http://schemas.microsoft.com/office/drawing/2014/main" id="{00000000-0008-0000-0600-0000E6020000}"/>
            </a:ext>
          </a:extLst>
        </xdr:cNvPr>
        <xdr:cNvSpPr txBox="1"/>
      </xdr:nvSpPr>
      <xdr:spPr>
        <a:xfrm>
          <a:off x="22212300" y="6294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99461</xdr:rowOff>
    </xdr:from>
    <xdr:to>
      <xdr:col>116</xdr:col>
      <xdr:colOff>114300</xdr:colOff>
      <xdr:row>38</xdr:row>
      <xdr:rowOff>29611</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2110700" y="644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146027</xdr:rowOff>
    </xdr:from>
    <xdr:to>
      <xdr:col>112</xdr:col>
      <xdr:colOff>38100</xdr:colOff>
      <xdr:row>38</xdr:row>
      <xdr:rowOff>76177</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1272500" y="648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92704</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088428" y="6264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139632</xdr:rowOff>
    </xdr:from>
    <xdr:to>
      <xdr:col>107</xdr:col>
      <xdr:colOff>50800</xdr:colOff>
      <xdr:row>38</xdr:row>
      <xdr:rowOff>139700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9545300" y="6654732"/>
          <a:ext cx="889000" cy="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157206</xdr:rowOff>
    </xdr:from>
    <xdr:to>
      <xdr:col>107</xdr:col>
      <xdr:colOff>101600</xdr:colOff>
      <xdr:row>38</xdr:row>
      <xdr:rowOff>87356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0383500" y="6500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103883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199428" y="6276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139632</xdr:rowOff>
    </xdr:from>
    <xdr:to>
      <xdr:col>102</xdr:col>
      <xdr:colOff>114300</xdr:colOff>
      <xdr:row>38</xdr:row>
      <xdr:rowOff>139700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18656300" y="6654732"/>
          <a:ext cx="889000" cy="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160086</xdr:rowOff>
    </xdr:from>
    <xdr:to>
      <xdr:col>102</xdr:col>
      <xdr:colOff>165100</xdr:colOff>
      <xdr:row>38</xdr:row>
      <xdr:rowOff>90236</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9494500" y="650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106763</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10428" y="6278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165915</xdr:rowOff>
    </xdr:from>
    <xdr:to>
      <xdr:col>98</xdr:col>
      <xdr:colOff>38100</xdr:colOff>
      <xdr:row>38</xdr:row>
      <xdr:rowOff>96065</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8605500" y="650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112592</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21428" y="6284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1" name="投資及び出資金該当値テキスト">
          <a:extLst>
            <a:ext uri="{FF2B5EF4-FFF2-40B4-BE49-F238E27FC236}">
              <a16:creationId xmlns:a16="http://schemas.microsoft.com/office/drawing/2014/main" id="{00000000-0008-0000-0600-0000F9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88832</xdr:rowOff>
    </xdr:from>
    <xdr:to>
      <xdr:col>102</xdr:col>
      <xdr:colOff>165100</xdr:colOff>
      <xdr:row>39</xdr:row>
      <xdr:rowOff>18982</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9494500" y="6603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10109</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9420650" y="66966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貸付金グラフ枠">
          <a:extLst>
            <a:ext uri="{FF2B5EF4-FFF2-40B4-BE49-F238E27FC236}">
              <a16:creationId xmlns:a16="http://schemas.microsoft.com/office/drawing/2014/main" id="{00000000-0008-0000-06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42621</xdr:rowOff>
    </xdr:from>
    <xdr:to>
      <xdr:col>116</xdr:col>
      <xdr:colOff>62864</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2159595" y="8615121"/>
          <a:ext cx="1269" cy="15448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4" name="貸付金最小値テキスト">
          <a:extLst>
            <a:ext uri="{FF2B5EF4-FFF2-40B4-BE49-F238E27FC236}">
              <a16:creationId xmlns:a16="http://schemas.microsoft.com/office/drawing/2014/main" id="{00000000-0008-0000-0600-00001A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160748</xdr:rowOff>
    </xdr:from>
    <xdr:ext cx="534377" cy="259045"/>
    <xdr:sp macro="" textlink="">
      <xdr:nvSpPr>
        <xdr:cNvPr id="796" name="貸付金最大値テキスト">
          <a:extLst>
            <a:ext uri="{FF2B5EF4-FFF2-40B4-BE49-F238E27FC236}">
              <a16:creationId xmlns:a16="http://schemas.microsoft.com/office/drawing/2014/main" id="{00000000-0008-0000-0600-00001C030000}"/>
            </a:ext>
          </a:extLst>
        </xdr:cNvPr>
        <xdr:cNvSpPr txBox="1"/>
      </xdr:nvSpPr>
      <xdr:spPr>
        <a:xfrm>
          <a:off x="22212300" y="8390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42621</xdr:rowOff>
    </xdr:from>
    <xdr:to>
      <xdr:col>116</xdr:col>
      <xdr:colOff>152400</xdr:colOff>
      <xdr:row>50</xdr:row>
      <xdr:rowOff>42621</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861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43269</xdr:rowOff>
    </xdr:from>
    <xdr:to>
      <xdr:col>116</xdr:col>
      <xdr:colOff>63500</xdr:colOff>
      <xdr:row>54</xdr:row>
      <xdr:rowOff>73216</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1323300" y="9301569"/>
          <a:ext cx="838200" cy="29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146994</xdr:rowOff>
    </xdr:from>
    <xdr:ext cx="469744" cy="259045"/>
    <xdr:sp macro="" textlink="">
      <xdr:nvSpPr>
        <xdr:cNvPr id="799" name="貸付金平均値テキスト">
          <a:extLst>
            <a:ext uri="{FF2B5EF4-FFF2-40B4-BE49-F238E27FC236}">
              <a16:creationId xmlns:a16="http://schemas.microsoft.com/office/drawing/2014/main" id="{00000000-0008-0000-0600-00001F030000}"/>
            </a:ext>
          </a:extLst>
        </xdr:cNvPr>
        <xdr:cNvSpPr txBox="1"/>
      </xdr:nvSpPr>
      <xdr:spPr>
        <a:xfrm>
          <a:off x="22212300" y="99196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168567</xdr:rowOff>
    </xdr:from>
    <xdr:to>
      <xdr:col>116</xdr:col>
      <xdr:colOff>114300</xdr:colOff>
      <xdr:row>58</xdr:row>
      <xdr:rowOff>98717</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2110700" y="9941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43269</xdr:rowOff>
    </xdr:from>
    <xdr:to>
      <xdr:col>111</xdr:col>
      <xdr:colOff>177800</xdr:colOff>
      <xdr:row>56</xdr:row>
      <xdr:rowOff>168694</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0434300" y="9301569"/>
          <a:ext cx="889000" cy="468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140183</xdr:rowOff>
    </xdr:from>
    <xdr:to>
      <xdr:col>112</xdr:col>
      <xdr:colOff>38100</xdr:colOff>
      <xdr:row>58</xdr:row>
      <xdr:rowOff>70333</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1272500" y="991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61460</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088428" y="10005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90894</xdr:rowOff>
    </xdr:from>
    <xdr:to>
      <xdr:col>107</xdr:col>
      <xdr:colOff>50800</xdr:colOff>
      <xdr:row>56</xdr:row>
      <xdr:rowOff>168694</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9545300" y="9692094"/>
          <a:ext cx="889000" cy="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5461</xdr:rowOff>
    </xdr:from>
    <xdr:to>
      <xdr:col>107</xdr:col>
      <xdr:colOff>101600</xdr:colOff>
      <xdr:row>58</xdr:row>
      <xdr:rowOff>107061</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0383500" y="994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98188</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199428" y="1004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45555</xdr:rowOff>
    </xdr:from>
    <xdr:to>
      <xdr:col>102</xdr:col>
      <xdr:colOff>114300</xdr:colOff>
      <xdr:row>56</xdr:row>
      <xdr:rowOff>90894</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8656300" y="9646755"/>
          <a:ext cx="889000" cy="4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162585</xdr:rowOff>
    </xdr:from>
    <xdr:to>
      <xdr:col>102</xdr:col>
      <xdr:colOff>165100</xdr:colOff>
      <xdr:row>58</xdr:row>
      <xdr:rowOff>92735</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9494500" y="993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83862</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10428" y="10027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159842</xdr:rowOff>
    </xdr:from>
    <xdr:to>
      <xdr:col>98</xdr:col>
      <xdr:colOff>38100</xdr:colOff>
      <xdr:row>58</xdr:row>
      <xdr:rowOff>89992</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8605500" y="993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81119</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21428" y="10025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22416</xdr:rowOff>
    </xdr:from>
    <xdr:to>
      <xdr:col>116</xdr:col>
      <xdr:colOff>114300</xdr:colOff>
      <xdr:row>54</xdr:row>
      <xdr:rowOff>124016</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2110700" y="9280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45293</xdr:rowOff>
    </xdr:from>
    <xdr:ext cx="534377" cy="259045"/>
    <xdr:sp macro="" textlink="">
      <xdr:nvSpPr>
        <xdr:cNvPr id="818" name="貸付金該当値テキスト">
          <a:extLst>
            <a:ext uri="{FF2B5EF4-FFF2-40B4-BE49-F238E27FC236}">
              <a16:creationId xmlns:a16="http://schemas.microsoft.com/office/drawing/2014/main" id="{00000000-0008-0000-0600-000032030000}"/>
            </a:ext>
          </a:extLst>
        </xdr:cNvPr>
        <xdr:cNvSpPr txBox="1"/>
      </xdr:nvSpPr>
      <xdr:spPr>
        <a:xfrm>
          <a:off x="22212300" y="9132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53</xdr:row>
      <xdr:rowOff>163919</xdr:rowOff>
    </xdr:from>
    <xdr:to>
      <xdr:col>112</xdr:col>
      <xdr:colOff>38100</xdr:colOff>
      <xdr:row>54</xdr:row>
      <xdr:rowOff>94069</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1272500" y="9250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52</xdr:row>
      <xdr:rowOff>110596</xdr:rowOff>
    </xdr:from>
    <xdr:ext cx="534377"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056111" y="9025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117894</xdr:rowOff>
    </xdr:from>
    <xdr:to>
      <xdr:col>107</xdr:col>
      <xdr:colOff>101600</xdr:colOff>
      <xdr:row>57</xdr:row>
      <xdr:rowOff>48044</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0383500" y="9719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64571</xdr:rowOff>
    </xdr:from>
    <xdr:ext cx="534377"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167111" y="9494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40094</xdr:rowOff>
    </xdr:from>
    <xdr:to>
      <xdr:col>102</xdr:col>
      <xdr:colOff>165100</xdr:colOff>
      <xdr:row>56</xdr:row>
      <xdr:rowOff>141694</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9494500" y="9641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54</xdr:row>
      <xdr:rowOff>158221</xdr:rowOff>
    </xdr:from>
    <xdr:ext cx="534377"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9278111" y="9416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166205</xdr:rowOff>
    </xdr:from>
    <xdr:to>
      <xdr:col>98</xdr:col>
      <xdr:colOff>38100</xdr:colOff>
      <xdr:row>56</xdr:row>
      <xdr:rowOff>96355</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8605500" y="9595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54</xdr:row>
      <xdr:rowOff>112882</xdr:rowOff>
    </xdr:from>
    <xdr:ext cx="534377"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389111" y="937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32906</xdr:rowOff>
    </xdr:from>
    <xdr:to>
      <xdr:col>116</xdr:col>
      <xdr:colOff>62864</xdr:colOff>
      <xdr:row>78</xdr:row>
      <xdr:rowOff>82645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377306"/>
          <a:ext cx="1269" cy="10784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86472</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459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82645</xdr:rowOff>
    </xdr:from>
    <xdr:to>
      <xdr:col>116</xdr:col>
      <xdr:colOff>152400</xdr:colOff>
      <xdr:row>78</xdr:row>
      <xdr:rowOff>82645</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455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151033</xdr:rowOff>
    </xdr:from>
    <xdr:ext cx="534377"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2152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32906</xdr:rowOff>
    </xdr:from>
    <xdr:to>
      <xdr:col>116</xdr:col>
      <xdr:colOff>152400</xdr:colOff>
      <xdr:row>72</xdr:row>
      <xdr:rowOff>32906</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377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70</xdr:row>
      <xdr:rowOff>151778</xdr:rowOff>
    </xdr:from>
    <xdr:to>
      <xdr:col>116</xdr:col>
      <xdr:colOff>63500</xdr:colOff>
      <xdr:row>75</xdr:row>
      <xdr:rowOff>21266</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1323300" y="12153278"/>
          <a:ext cx="838200" cy="726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66527</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925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88100</xdr:rowOff>
    </xdr:from>
    <xdr:to>
      <xdr:col>116</xdr:col>
      <xdr:colOff>114300</xdr:colOff>
      <xdr:row>76</xdr:row>
      <xdr:rowOff>18250</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94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70</xdr:row>
      <xdr:rowOff>133528</xdr:rowOff>
    </xdr:from>
    <xdr:to>
      <xdr:col>111</xdr:col>
      <xdr:colOff>177800</xdr:colOff>
      <xdr:row>70</xdr:row>
      <xdr:rowOff>151778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0434300" y="12135028"/>
          <a:ext cx="889000" cy="18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75736</xdr:rowOff>
    </xdr:from>
    <xdr:to>
      <xdr:col>112</xdr:col>
      <xdr:colOff>38100</xdr:colOff>
      <xdr:row>75</xdr:row>
      <xdr:rowOff>5886</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276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168463</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2855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70</xdr:row>
      <xdr:rowOff>133528</xdr:rowOff>
    </xdr:from>
    <xdr:to>
      <xdr:col>107</xdr:col>
      <xdr:colOff>50800</xdr:colOff>
      <xdr:row>71</xdr:row>
      <xdr:rowOff>74778</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9545300" y="12135028"/>
          <a:ext cx="889000" cy="1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44628</xdr:rowOff>
    </xdr:from>
    <xdr:to>
      <xdr:col>107</xdr:col>
      <xdr:colOff>101600</xdr:colOff>
      <xdr:row>74</xdr:row>
      <xdr:rowOff>146228</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2731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137355</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2824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74778</xdr:rowOff>
    </xdr:from>
    <xdr:to>
      <xdr:col>102</xdr:col>
      <xdr:colOff>114300</xdr:colOff>
      <xdr:row>71</xdr:row>
      <xdr:rowOff>117545</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8656300" y="12247728"/>
          <a:ext cx="889000" cy="42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84004</xdr:rowOff>
    </xdr:from>
    <xdr:to>
      <xdr:col>102</xdr:col>
      <xdr:colOff>165100</xdr:colOff>
      <xdr:row>75</xdr:row>
      <xdr:rowOff>14154</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277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5281</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286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89338</xdr:rowOff>
    </xdr:from>
    <xdr:to>
      <xdr:col>98</xdr:col>
      <xdr:colOff>38100</xdr:colOff>
      <xdr:row>75</xdr:row>
      <xdr:rowOff>19488</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277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10615</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2869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141916</xdr:rowOff>
    </xdr:from>
    <xdr:to>
      <xdr:col>116</xdr:col>
      <xdr:colOff>114300</xdr:colOff>
      <xdr:row>75</xdr:row>
      <xdr:rowOff>72066</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2829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164793</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680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70</xdr:row>
      <xdr:rowOff>100978</xdr:rowOff>
    </xdr:from>
    <xdr:to>
      <xdr:col>112</xdr:col>
      <xdr:colOff>38100</xdr:colOff>
      <xdr:row>71</xdr:row>
      <xdr:rowOff>31128</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2102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69</xdr:row>
      <xdr:rowOff>47655</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1877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70</xdr:row>
      <xdr:rowOff>82728</xdr:rowOff>
    </xdr:from>
    <xdr:to>
      <xdr:col>107</xdr:col>
      <xdr:colOff>101600</xdr:colOff>
      <xdr:row>71</xdr:row>
      <xdr:rowOff>12878</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2084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69</xdr:row>
      <xdr:rowOff>29405</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1859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71</xdr:row>
      <xdr:rowOff>23978</xdr:rowOff>
    </xdr:from>
    <xdr:to>
      <xdr:col>102</xdr:col>
      <xdr:colOff>165100</xdr:colOff>
      <xdr:row>71</xdr:row>
      <xdr:rowOff>125578</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2196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69</xdr:row>
      <xdr:rowOff>142105</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1972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66745</xdr:rowOff>
    </xdr:from>
    <xdr:to>
      <xdr:col>98</xdr:col>
      <xdr:colOff>38100</xdr:colOff>
      <xdr:row>71</xdr:row>
      <xdr:rowOff>168345</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2239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13422</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2014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補助費等は住民一人当たり１９５，３４６円となっており、</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類似団体と比較して一人当たりコストが</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高い状況となっている。前年度に比較し大きく増額しているが、</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大雨災害による各種被災者事業の他、令和６年度</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からの</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公共下水道事業・地域集落排水事業特別会計</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公営企業会計</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化</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伴い、</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同事業への繰出金</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性質上補助費等に計上することとなったことが要因となっている。</a:t>
          </a:r>
          <a:endPar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普通建設事業費は住民一人当たり</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８３，３４７</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円となっており、類似団体と比較して一人当たりのコストが低い状況となっている。令和３年度の新庁舎建設事業完了以降、事業費が減少し</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てきたが、令和６年度は高瀬まちづくりセンター整備事業、災害救助費（住宅応急処理分）の増により前年度より一人当たりコストが増えている。</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今後、遊佐パーキングエリアタウン整備事業、公共施設等の老朽化対策に要する経費が増加していくことが想定されるが、公共施設等総合管理計画の基本方針に基づき、事業の取捨選択を行うことにより事業費の減少をめざすこととしている。</a:t>
          </a:r>
          <a:endParaRPr lang="ja-JP" altLang="ja-JP" sz="10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災害復旧事業費は住民一人当たり３０，９９２円となっており、類似団体と比較して一人当たりコストが高い状況となっている。令和６年７月の大雨災害に</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よる</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道路、農地、農業施設、林道、学校、文化施設等の復旧事業の費用で、事業費は減少するものの令和８年度まで実施を予定している。</a:t>
          </a:r>
          <a:endParaRPr lang="ja-JP" altLang="ja-JP" sz="1000">
            <a:effectLst/>
            <a:latin typeface="ＭＳ Ｐゴシック" panose="020B0600070205080204" pitchFamily="50" charset="-128"/>
            <a:ea typeface="ＭＳ Ｐゴシック" panose="020B0600070205080204" pitchFamily="50" charset="-128"/>
          </a:endParaRPr>
        </a:p>
        <a:p>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積立金は住民一人当たり</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６９，６５９</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と比較して一人当たりのコストが高い状況となっている。これは、寄附金の１／２以上を原資として基金に積み立て、翌年度に取り崩して事業経費に充てているふるさと納税寄附金が</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減額になったことから、</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積立金が</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減額</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となったためである。</a:t>
          </a:r>
          <a:endParaRPr lang="ja-JP" altLang="ja-JP" sz="10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貸付金は住民一人当たり</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２１，７４５</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と比較して一人当たりのコストが高い状況となっている。これは、企業立地及び雇用の拡大を目的に取り組んできた、産業立地促進資金貸付事業によるところが大きく、貸付金総額の９割以上を占めている。</a:t>
          </a:r>
          <a:endParaRPr lang="ja-JP" altLang="ja-JP" sz="10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繰出金は住民一人当たり</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５７，２１７</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円となっており、</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前年度に比較し大きく減額している。</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これは、令和６年度からの公共下水道事業・地域集落排水事業特別会計の公営企業会計化に伴い、同事業への繰出金を性質上</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繰出金から</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補助費等に計上することとなったことが要因となっている。</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12,157
12,074
208.39
11,669,683
10,719,649
538,097
5,306,002
8,585,955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40.7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125603</xdr:rowOff>
    </xdr:from>
    <xdr:to>
      <xdr:col>24</xdr:col>
      <xdr:colOff>62865</xdr:colOff>
      <xdr:row>38</xdr:row>
      <xdr:rowOff>91504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097653"/>
          <a:ext cx="1270" cy="1508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95331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10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91504</xdr:rowOff>
    </xdr:from>
    <xdr:to>
      <xdr:col>24</xdr:col>
      <xdr:colOff>152400</xdr:colOff>
      <xdr:row>38</xdr:row>
      <xdr:rowOff>91504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06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72280</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872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125603</xdr:rowOff>
    </xdr:from>
    <xdr:to>
      <xdr:col>24</xdr:col>
      <xdr:colOff>152400</xdr:colOff>
      <xdr:row>29</xdr:row>
      <xdr:rowOff>125603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097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116268</xdr:rowOff>
    </xdr:from>
    <xdr:to>
      <xdr:col>24</xdr:col>
      <xdr:colOff>63500</xdr:colOff>
      <xdr:row>35</xdr:row>
      <xdr:rowOff>117792</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117018"/>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82757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83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104330</xdr:rowOff>
    </xdr:from>
    <xdr:to>
      <xdr:col>24</xdr:col>
      <xdr:colOff>114300</xdr:colOff>
      <xdr:row>36</xdr:row>
      <xdr:rowOff>34480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0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103505</xdr:rowOff>
    </xdr:from>
    <xdr:to>
      <xdr:col>19</xdr:col>
      <xdr:colOff>177800</xdr:colOff>
      <xdr:row>35</xdr:row>
      <xdr:rowOff>116268</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104255"/>
          <a:ext cx="889000" cy="12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130048</xdr:rowOff>
    </xdr:from>
    <xdr:to>
      <xdr:col>20</xdr:col>
      <xdr:colOff>38100</xdr:colOff>
      <xdr:row>36</xdr:row>
      <xdr:rowOff>60198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30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51325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23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103505</xdr:rowOff>
    </xdr:from>
    <xdr:to>
      <xdr:col>15</xdr:col>
      <xdr:colOff>50800</xdr:colOff>
      <xdr:row>36</xdr:row>
      <xdr:rowOff>17590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104255"/>
          <a:ext cx="889000" cy="85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163957</xdr:rowOff>
    </xdr:from>
    <xdr:to>
      <xdr:col>15</xdr:col>
      <xdr:colOff>101600</xdr:colOff>
      <xdr:row>36</xdr:row>
      <xdr:rowOff>94107</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6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85234</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57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17590</xdr:rowOff>
    </xdr:from>
    <xdr:to>
      <xdr:col>10</xdr:col>
      <xdr:colOff>114300</xdr:colOff>
      <xdr:row>36</xdr:row>
      <xdr:rowOff>94171</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189790"/>
          <a:ext cx="889000" cy="76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24130</xdr:rowOff>
    </xdr:from>
    <xdr:to>
      <xdr:col>10</xdr:col>
      <xdr:colOff>165100</xdr:colOff>
      <xdr:row>36</xdr:row>
      <xdr:rowOff>125730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9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116857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8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25654</xdr:rowOff>
    </xdr:from>
    <xdr:to>
      <xdr:col>6</xdr:col>
      <xdr:colOff>38100</xdr:colOff>
      <xdr:row>36</xdr:row>
      <xdr:rowOff>127254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143781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73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66992</xdr:rowOff>
    </xdr:from>
    <xdr:to>
      <xdr:col>24</xdr:col>
      <xdr:colOff>114300</xdr:colOff>
      <xdr:row>35</xdr:row>
      <xdr:rowOff>168592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67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89869</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919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65468</xdr:rowOff>
    </xdr:from>
    <xdr:to>
      <xdr:col>20</xdr:col>
      <xdr:colOff>38100</xdr:colOff>
      <xdr:row>35</xdr:row>
      <xdr:rowOff>167068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6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12145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841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52705</xdr:rowOff>
    </xdr:from>
    <xdr:to>
      <xdr:col>15</xdr:col>
      <xdr:colOff>101600</xdr:colOff>
      <xdr:row>35</xdr:row>
      <xdr:rowOff>154305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53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170832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828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138240</xdr:rowOff>
    </xdr:from>
    <xdr:to>
      <xdr:col>10</xdr:col>
      <xdr:colOff>165100</xdr:colOff>
      <xdr:row>36</xdr:row>
      <xdr:rowOff>68390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3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84917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91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43371</xdr:rowOff>
    </xdr:from>
    <xdr:to>
      <xdr:col>6</xdr:col>
      <xdr:colOff>38100</xdr:colOff>
      <xdr:row>36</xdr:row>
      <xdr:rowOff>144971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15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136098</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08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40638</xdr:rowOff>
    </xdr:from>
    <xdr:to>
      <xdr:col>24</xdr:col>
      <xdr:colOff>62865</xdr:colOff>
      <xdr:row>58</xdr:row>
      <xdr:rowOff>77260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84588"/>
          <a:ext cx="1270" cy="1236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81087</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025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77260</xdr:rowOff>
    </xdr:from>
    <xdr:to>
      <xdr:col>24</xdr:col>
      <xdr:colOff>152400</xdr:colOff>
      <xdr:row>58</xdr:row>
      <xdr:rowOff>77260</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2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158765</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59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437,834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40638</xdr:rowOff>
    </xdr:from>
    <xdr:to>
      <xdr:col>24</xdr:col>
      <xdr:colOff>152400</xdr:colOff>
      <xdr:row>51</xdr:row>
      <xdr:rowOff>40638</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84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28336</xdr:rowOff>
    </xdr:from>
    <xdr:to>
      <xdr:col>24</xdr:col>
      <xdr:colOff>63500</xdr:colOff>
      <xdr:row>55</xdr:row>
      <xdr:rowOff>47522</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458086"/>
          <a:ext cx="838200" cy="19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34693</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358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56266</xdr:rowOff>
    </xdr:from>
    <xdr:to>
      <xdr:col>24</xdr:col>
      <xdr:colOff>114300</xdr:colOff>
      <xdr:row>56</xdr:row>
      <xdr:rowOff>157866</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65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28336</xdr:rowOff>
    </xdr:from>
    <xdr:to>
      <xdr:col>19</xdr:col>
      <xdr:colOff>177800</xdr:colOff>
      <xdr:row>55</xdr:row>
      <xdr:rowOff>146607</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458086"/>
          <a:ext cx="889000" cy="118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98194</xdr:rowOff>
    </xdr:from>
    <xdr:to>
      <xdr:col>20</xdr:col>
      <xdr:colOff>38100</xdr:colOff>
      <xdr:row>57</xdr:row>
      <xdr:rowOff>28344</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699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19471</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9792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67041</xdr:rowOff>
    </xdr:from>
    <xdr:to>
      <xdr:col>15</xdr:col>
      <xdr:colOff>50800</xdr:colOff>
      <xdr:row>55</xdr:row>
      <xdr:rowOff>146607</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496791"/>
          <a:ext cx="889000" cy="79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112887</xdr:rowOff>
    </xdr:from>
    <xdr:to>
      <xdr:col>15</xdr:col>
      <xdr:colOff>101600</xdr:colOff>
      <xdr:row>57</xdr:row>
      <xdr:rowOff>43037</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714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34164</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9806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129776</xdr:rowOff>
    </xdr:from>
    <xdr:to>
      <xdr:col>10</xdr:col>
      <xdr:colOff>114300</xdr:colOff>
      <xdr:row>55</xdr:row>
      <xdr:rowOff>67041</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9216626"/>
          <a:ext cx="889000" cy="280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121655</xdr:rowOff>
    </xdr:from>
    <xdr:to>
      <xdr:col>10</xdr:col>
      <xdr:colOff>165100</xdr:colOff>
      <xdr:row>57</xdr:row>
      <xdr:rowOff>51805</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72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42932</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81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160289</xdr:rowOff>
    </xdr:from>
    <xdr:to>
      <xdr:col>6</xdr:col>
      <xdr:colOff>38100</xdr:colOff>
      <xdr:row>55</xdr:row>
      <xdr:rowOff>90439</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41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81566</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9511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168172</xdr:rowOff>
    </xdr:from>
    <xdr:to>
      <xdr:col>24</xdr:col>
      <xdr:colOff>114300</xdr:colOff>
      <xdr:row>55</xdr:row>
      <xdr:rowOff>98322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426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19599</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277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148986</xdr:rowOff>
    </xdr:from>
    <xdr:to>
      <xdr:col>20</xdr:col>
      <xdr:colOff>38100</xdr:colOff>
      <xdr:row>55</xdr:row>
      <xdr:rowOff>79136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40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95663</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182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95807</xdr:rowOff>
    </xdr:from>
    <xdr:to>
      <xdr:col>15</xdr:col>
      <xdr:colOff>101600</xdr:colOff>
      <xdr:row>56</xdr:row>
      <xdr:rowOff>25957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525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42484</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9300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16241</xdr:rowOff>
    </xdr:from>
    <xdr:to>
      <xdr:col>10</xdr:col>
      <xdr:colOff>165100</xdr:colOff>
      <xdr:row>55</xdr:row>
      <xdr:rowOff>117841</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445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134368</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221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78976</xdr:rowOff>
    </xdr:from>
    <xdr:to>
      <xdr:col>6</xdr:col>
      <xdr:colOff>38100</xdr:colOff>
      <xdr:row>54</xdr:row>
      <xdr:rowOff>9126</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165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25653</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8941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3646</xdr:rowOff>
    </xdr:from>
    <xdr:to>
      <xdr:col>24</xdr:col>
      <xdr:colOff>62865</xdr:colOff>
      <xdr:row>79</xdr:row>
      <xdr:rowOff>28135</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76596"/>
          <a:ext cx="1270" cy="1396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31962</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576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28135</xdr:rowOff>
    </xdr:from>
    <xdr:to>
      <xdr:col>24</xdr:col>
      <xdr:colOff>152400</xdr:colOff>
      <xdr:row>79</xdr:row>
      <xdr:rowOff>28135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72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121773</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51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296,129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3646</xdr:rowOff>
    </xdr:from>
    <xdr:to>
      <xdr:col>24</xdr:col>
      <xdr:colOff>152400</xdr:colOff>
      <xdr:row>71</xdr:row>
      <xdr:rowOff>3646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7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53307</xdr:rowOff>
    </xdr:from>
    <xdr:to>
      <xdr:col>24</xdr:col>
      <xdr:colOff>63500</xdr:colOff>
      <xdr:row>77</xdr:row>
      <xdr:rowOff>59827</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3797300" y="13254957"/>
          <a:ext cx="838200" cy="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61549</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202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38672</xdr:rowOff>
    </xdr:from>
    <xdr:to>
      <xdr:col>24</xdr:col>
      <xdr:colOff>114300</xdr:colOff>
      <xdr:row>76</xdr:row>
      <xdr:rowOff>140272</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53307</xdr:rowOff>
    </xdr:from>
    <xdr:to>
      <xdr:col>19</xdr:col>
      <xdr:colOff>177800</xdr:colOff>
      <xdr:row>78</xdr:row>
      <xdr:rowOff>163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254957"/>
          <a:ext cx="889000" cy="118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166413</xdr:rowOff>
    </xdr:from>
    <xdr:to>
      <xdr:col>20</xdr:col>
      <xdr:colOff>38100</xdr:colOff>
      <xdr:row>77</xdr:row>
      <xdr:rowOff>96563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96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113090</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971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99768</xdr:rowOff>
    </xdr:from>
    <xdr:to>
      <xdr:col>15</xdr:col>
      <xdr:colOff>50800</xdr:colOff>
      <xdr:row>78</xdr:row>
      <xdr:rowOff>163</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301418"/>
          <a:ext cx="8890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114064</xdr:rowOff>
    </xdr:from>
    <xdr:to>
      <xdr:col>15</xdr:col>
      <xdr:colOff>101600</xdr:colOff>
      <xdr:row>78</xdr:row>
      <xdr:rowOff>44214</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31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60741</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090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99768</xdr:rowOff>
    </xdr:from>
    <xdr:to>
      <xdr:col>10</xdr:col>
      <xdr:colOff>114300</xdr:colOff>
      <xdr:row>78</xdr:row>
      <xdr:rowOff>122455</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301418"/>
          <a:ext cx="889000" cy="194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10261</xdr:rowOff>
    </xdr:from>
    <xdr:to>
      <xdr:col>10</xdr:col>
      <xdr:colOff>165100</xdr:colOff>
      <xdr:row>77</xdr:row>
      <xdr:rowOff>111861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2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128388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987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72926</xdr:rowOff>
    </xdr:from>
    <xdr:to>
      <xdr:col>6</xdr:col>
      <xdr:colOff>38100</xdr:colOff>
      <xdr:row>79</xdr:row>
      <xdr:rowOff>3076</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446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165653</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538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9027</xdr:rowOff>
    </xdr:from>
    <xdr:to>
      <xdr:col>24</xdr:col>
      <xdr:colOff>114300</xdr:colOff>
      <xdr:row>77</xdr:row>
      <xdr:rowOff>110627</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210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158904</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189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2507</xdr:rowOff>
    </xdr:from>
    <xdr:to>
      <xdr:col>20</xdr:col>
      <xdr:colOff>38100</xdr:colOff>
      <xdr:row>77</xdr:row>
      <xdr:rowOff>104107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204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95234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296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120813</xdr:rowOff>
    </xdr:from>
    <xdr:to>
      <xdr:col>15</xdr:col>
      <xdr:colOff>101600</xdr:colOff>
      <xdr:row>78</xdr:row>
      <xdr:rowOff>50963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322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42090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415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48968</xdr:rowOff>
    </xdr:from>
    <xdr:to>
      <xdr:col>10</xdr:col>
      <xdr:colOff>165100</xdr:colOff>
      <xdr:row>77</xdr:row>
      <xdr:rowOff>150568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250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141695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343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71655</xdr:rowOff>
    </xdr:from>
    <xdr:to>
      <xdr:col>6</xdr:col>
      <xdr:colOff>38100</xdr:colOff>
      <xdr:row>79</xdr:row>
      <xdr:rowOff>1805</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44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18332</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219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56338</xdr:rowOff>
    </xdr:from>
    <xdr:to>
      <xdr:col>24</xdr:col>
      <xdr:colOff>62865</xdr:colOff>
      <xdr:row>99</xdr:row>
      <xdr:rowOff>133429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658288"/>
          <a:ext cx="1270" cy="1448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137256</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110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133429</xdr:rowOff>
    </xdr:from>
    <xdr:to>
      <xdr:col>24</xdr:col>
      <xdr:colOff>152400</xdr:colOff>
      <xdr:row>99</xdr:row>
      <xdr:rowOff>133429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106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3015</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433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159,908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56338</xdr:rowOff>
    </xdr:from>
    <xdr:to>
      <xdr:col>24</xdr:col>
      <xdr:colOff>152400</xdr:colOff>
      <xdr:row>91</xdr:row>
      <xdr:rowOff>56338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658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159665</xdr:rowOff>
    </xdr:from>
    <xdr:to>
      <xdr:col>24</xdr:col>
      <xdr:colOff>63500</xdr:colOff>
      <xdr:row>99</xdr:row>
      <xdr:rowOff>43067</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961765"/>
          <a:ext cx="838200" cy="54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12205</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4714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160778</xdr:rowOff>
    </xdr:from>
    <xdr:to>
      <xdr:col>24</xdr:col>
      <xdr:colOff>114300</xdr:colOff>
      <xdr:row>97</xdr:row>
      <xdr:rowOff>90928</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61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20839</xdr:rowOff>
    </xdr:from>
    <xdr:to>
      <xdr:col>19</xdr:col>
      <xdr:colOff>177800</xdr:colOff>
      <xdr:row>99</xdr:row>
      <xdr:rowOff>43067</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994389"/>
          <a:ext cx="889000" cy="2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31587</xdr:rowOff>
    </xdr:from>
    <xdr:to>
      <xdr:col>20</xdr:col>
      <xdr:colOff>38100</xdr:colOff>
      <xdr:row>97</xdr:row>
      <xdr:rowOff>133187</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66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149714</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437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7700</xdr:rowOff>
    </xdr:from>
    <xdr:to>
      <xdr:col>15</xdr:col>
      <xdr:colOff>50800</xdr:colOff>
      <xdr:row>99</xdr:row>
      <xdr:rowOff>20839</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019300" y="16981250"/>
          <a:ext cx="889000" cy="13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54611</xdr:rowOff>
    </xdr:from>
    <xdr:to>
      <xdr:col>15</xdr:col>
      <xdr:colOff>101600</xdr:colOff>
      <xdr:row>97</xdr:row>
      <xdr:rowOff>156211</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68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1288</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460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7700</xdr:rowOff>
    </xdr:from>
    <xdr:to>
      <xdr:col>10</xdr:col>
      <xdr:colOff>114300</xdr:colOff>
      <xdr:row>99</xdr:row>
      <xdr:rowOff>64001</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981250"/>
          <a:ext cx="889000" cy="56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66399</xdr:rowOff>
    </xdr:from>
    <xdr:to>
      <xdr:col>10</xdr:col>
      <xdr:colOff>165100</xdr:colOff>
      <xdr:row>97</xdr:row>
      <xdr:rowOff>167999</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9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13076</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47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156815</xdr:rowOff>
    </xdr:from>
    <xdr:to>
      <xdr:col>6</xdr:col>
      <xdr:colOff>38100</xdr:colOff>
      <xdr:row>98</xdr:row>
      <xdr:rowOff>86965</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87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103492</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562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108865</xdr:rowOff>
    </xdr:from>
    <xdr:to>
      <xdr:col>24</xdr:col>
      <xdr:colOff>114300</xdr:colOff>
      <xdr:row>99</xdr:row>
      <xdr:rowOff>39015</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91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87292</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889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163717</xdr:rowOff>
    </xdr:from>
    <xdr:to>
      <xdr:col>20</xdr:col>
      <xdr:colOff>38100</xdr:colOff>
      <xdr:row>99</xdr:row>
      <xdr:rowOff>93867</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965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84994</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7058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141489</xdr:rowOff>
    </xdr:from>
    <xdr:to>
      <xdr:col>15</xdr:col>
      <xdr:colOff>101600</xdr:colOff>
      <xdr:row>99</xdr:row>
      <xdr:rowOff>71639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94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62766</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7036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128350</xdr:rowOff>
    </xdr:from>
    <xdr:to>
      <xdr:col>10</xdr:col>
      <xdr:colOff>165100</xdr:colOff>
      <xdr:row>99</xdr:row>
      <xdr:rowOff>58500</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93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49627</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7023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13201</xdr:rowOff>
    </xdr:from>
    <xdr:to>
      <xdr:col>6</xdr:col>
      <xdr:colOff>38100</xdr:colOff>
      <xdr:row>99</xdr:row>
      <xdr:rowOff>114801</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986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105928</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7079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140462</xdr:rowOff>
    </xdr:from>
    <xdr:to>
      <xdr:col>54</xdr:col>
      <xdr:colOff>189865</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455412"/>
          <a:ext cx="1270" cy="127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87139</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230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140462</xdr:rowOff>
    </xdr:from>
    <xdr:to>
      <xdr:col>55</xdr:col>
      <xdr:colOff>88900</xdr:colOff>
      <xdr:row>31</xdr:row>
      <xdr:rowOff>140462</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455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26543</xdr:rowOff>
    </xdr:from>
    <xdr:to>
      <xdr:col>55</xdr:col>
      <xdr:colOff>0</xdr:colOff>
      <xdr:row>35</xdr:row>
      <xdr:rowOff>69596</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9639300" y="6027293"/>
          <a:ext cx="838200" cy="43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133240</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47689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154813</xdr:rowOff>
    </xdr:from>
    <xdr:to>
      <xdr:col>55</xdr:col>
      <xdr:colOff>50800</xdr:colOff>
      <xdr:row>38</xdr:row>
      <xdr:rowOff>84963</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498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26543</xdr:rowOff>
    </xdr:from>
    <xdr:to>
      <xdr:col>50</xdr:col>
      <xdr:colOff>114300</xdr:colOff>
      <xdr:row>37</xdr:row>
      <xdr:rowOff>86741</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8750300" y="6027293"/>
          <a:ext cx="889000" cy="403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139954</xdr:rowOff>
    </xdr:from>
    <xdr:to>
      <xdr:col>50</xdr:col>
      <xdr:colOff>165100</xdr:colOff>
      <xdr:row>38</xdr:row>
      <xdr:rowOff>70104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48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61231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576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86741</xdr:rowOff>
    </xdr:from>
    <xdr:to>
      <xdr:col>45</xdr:col>
      <xdr:colOff>177800</xdr:colOff>
      <xdr:row>37</xdr:row>
      <xdr:rowOff>93599</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7861300" y="6430391"/>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158242</xdr:rowOff>
    </xdr:from>
    <xdr:to>
      <xdr:col>46</xdr:col>
      <xdr:colOff>38100</xdr:colOff>
      <xdr:row>38</xdr:row>
      <xdr:rowOff>88392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50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79519</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5946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29210</xdr:rowOff>
    </xdr:from>
    <xdr:to>
      <xdr:col>41</xdr:col>
      <xdr:colOff>50800</xdr:colOff>
      <xdr:row>37</xdr:row>
      <xdr:rowOff>93599</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372860"/>
          <a:ext cx="889000" cy="64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6604</xdr:rowOff>
    </xdr:from>
    <xdr:to>
      <xdr:col>41</xdr:col>
      <xdr:colOff>101600</xdr:colOff>
      <xdr:row>38</xdr:row>
      <xdr:rowOff>108204</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521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99331</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614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69469</xdr:rowOff>
    </xdr:from>
    <xdr:to>
      <xdr:col>36</xdr:col>
      <xdr:colOff>165100</xdr:colOff>
      <xdr:row>37</xdr:row>
      <xdr:rowOff>171069</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413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162196</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5058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18796</xdr:rowOff>
    </xdr:from>
    <xdr:to>
      <xdr:col>55</xdr:col>
      <xdr:colOff>50800</xdr:colOff>
      <xdr:row>35</xdr:row>
      <xdr:rowOff>120396</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01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41673</xdr:rowOff>
    </xdr:from>
    <xdr:ext cx="469744"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5870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147193</xdr:rowOff>
    </xdr:from>
    <xdr:to>
      <xdr:col>50</xdr:col>
      <xdr:colOff>165100</xdr:colOff>
      <xdr:row>35</xdr:row>
      <xdr:rowOff>77343</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5976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33</xdr:row>
      <xdr:rowOff>93870</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04428" y="5751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35941</xdr:rowOff>
    </xdr:from>
    <xdr:to>
      <xdr:col>46</xdr:col>
      <xdr:colOff>38100</xdr:colOff>
      <xdr:row>37</xdr:row>
      <xdr:rowOff>137541</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379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154068</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61017" y="6154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42799</xdr:rowOff>
    </xdr:from>
    <xdr:to>
      <xdr:col>41</xdr:col>
      <xdr:colOff>101600</xdr:colOff>
      <xdr:row>37</xdr:row>
      <xdr:rowOff>144399</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386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160926</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72017" y="61616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149860</xdr:rowOff>
    </xdr:from>
    <xdr:to>
      <xdr:col>36</xdr:col>
      <xdr:colOff>165100</xdr:colOff>
      <xdr:row>37</xdr:row>
      <xdr:rowOff>80010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32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96537</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83017" y="60972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49476</xdr:rowOff>
    </xdr:from>
    <xdr:to>
      <xdr:col>54</xdr:col>
      <xdr:colOff>189865</xdr:colOff>
      <xdr:row>58</xdr:row>
      <xdr:rowOff>93797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93426"/>
          <a:ext cx="1270" cy="1244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97624</xdr:rowOff>
    </xdr:from>
    <xdr:ext cx="534377"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041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93797</xdr:rowOff>
    </xdr:from>
    <xdr:to>
      <xdr:col>55</xdr:col>
      <xdr:colOff>88900</xdr:colOff>
      <xdr:row>58</xdr:row>
      <xdr:rowOff>93797</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037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167603</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68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282,234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49476</xdr:rowOff>
    </xdr:from>
    <xdr:to>
      <xdr:col>55</xdr:col>
      <xdr:colOff>88900</xdr:colOff>
      <xdr:row>51</xdr:row>
      <xdr:rowOff>49476</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93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149151</xdr:rowOff>
    </xdr:from>
    <xdr:to>
      <xdr:col>55</xdr:col>
      <xdr:colOff>0</xdr:colOff>
      <xdr:row>57</xdr:row>
      <xdr:rowOff>6230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9750351"/>
          <a:ext cx="838200" cy="28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45752</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8184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67325</xdr:rowOff>
    </xdr:from>
    <xdr:to>
      <xdr:col>55</xdr:col>
      <xdr:colOff>50800</xdr:colOff>
      <xdr:row>57</xdr:row>
      <xdr:rowOff>168925</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839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6230</xdr:rowOff>
    </xdr:from>
    <xdr:to>
      <xdr:col>50</xdr:col>
      <xdr:colOff>114300</xdr:colOff>
      <xdr:row>57</xdr:row>
      <xdr:rowOff>27979</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9778880"/>
          <a:ext cx="889000" cy="21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68001</xdr:rowOff>
    </xdr:from>
    <xdr:to>
      <xdr:col>50</xdr:col>
      <xdr:colOff>165100</xdr:colOff>
      <xdr:row>57</xdr:row>
      <xdr:rowOff>169601</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40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160728</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933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27979</xdr:rowOff>
    </xdr:from>
    <xdr:to>
      <xdr:col>45</xdr:col>
      <xdr:colOff>177800</xdr:colOff>
      <xdr:row>57</xdr:row>
      <xdr:rowOff>58053</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800629"/>
          <a:ext cx="889000" cy="30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79061</xdr:rowOff>
    </xdr:from>
    <xdr:to>
      <xdr:col>46</xdr:col>
      <xdr:colOff>38100</xdr:colOff>
      <xdr:row>58</xdr:row>
      <xdr:rowOff>9211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51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338</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944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58053</xdr:rowOff>
    </xdr:from>
    <xdr:to>
      <xdr:col>41</xdr:col>
      <xdr:colOff>50800</xdr:colOff>
      <xdr:row>57</xdr:row>
      <xdr:rowOff>65574</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9830703"/>
          <a:ext cx="889000" cy="7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83262</xdr:rowOff>
    </xdr:from>
    <xdr:to>
      <xdr:col>41</xdr:col>
      <xdr:colOff>101600</xdr:colOff>
      <xdr:row>58</xdr:row>
      <xdr:rowOff>13412</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55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4539</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948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93106</xdr:rowOff>
    </xdr:from>
    <xdr:to>
      <xdr:col>36</xdr:col>
      <xdr:colOff>165100</xdr:colOff>
      <xdr:row>58</xdr:row>
      <xdr:rowOff>23256</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8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14383</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958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98351</xdr:rowOff>
    </xdr:from>
    <xdr:to>
      <xdr:col>55</xdr:col>
      <xdr:colOff>50800</xdr:colOff>
      <xdr:row>57</xdr:row>
      <xdr:rowOff>28501</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699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121228</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550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126880</xdr:rowOff>
    </xdr:from>
    <xdr:to>
      <xdr:col>50</xdr:col>
      <xdr:colOff>165100</xdr:colOff>
      <xdr:row>57</xdr:row>
      <xdr:rowOff>57030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72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73557</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9503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148629</xdr:rowOff>
    </xdr:from>
    <xdr:to>
      <xdr:col>46</xdr:col>
      <xdr:colOff>38100</xdr:colOff>
      <xdr:row>57</xdr:row>
      <xdr:rowOff>78779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749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95306</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9525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7253</xdr:rowOff>
    </xdr:from>
    <xdr:to>
      <xdr:col>41</xdr:col>
      <xdr:colOff>101600</xdr:colOff>
      <xdr:row>57</xdr:row>
      <xdr:rowOff>108853</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779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125380</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9555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14774</xdr:rowOff>
    </xdr:from>
    <xdr:to>
      <xdr:col>36</xdr:col>
      <xdr:colOff>165100</xdr:colOff>
      <xdr:row>57</xdr:row>
      <xdr:rowOff>116374</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78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132901</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9562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156597</xdr:rowOff>
    </xdr:from>
    <xdr:to>
      <xdr:col>54</xdr:col>
      <xdr:colOff>189865</xdr:colOff>
      <xdr:row>78</xdr:row>
      <xdr:rowOff>146081</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58097"/>
          <a:ext cx="1270" cy="13610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149908</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23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146081</xdr:rowOff>
    </xdr:from>
    <xdr:to>
      <xdr:col>55</xdr:col>
      <xdr:colOff>88900</xdr:colOff>
      <xdr:row>78</xdr:row>
      <xdr:rowOff>146081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19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103274</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933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75,113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156597</xdr:rowOff>
    </xdr:from>
    <xdr:to>
      <xdr:col>55</xdr:col>
      <xdr:colOff>88900</xdr:colOff>
      <xdr:row>70</xdr:row>
      <xdr:rowOff>156597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58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71</xdr:row>
      <xdr:rowOff>106724</xdr:rowOff>
    </xdr:from>
    <xdr:to>
      <xdr:col>55</xdr:col>
      <xdr:colOff>0</xdr:colOff>
      <xdr:row>71</xdr:row>
      <xdr:rowOff>114459</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2279674"/>
          <a:ext cx="838200" cy="7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67708</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097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89281</xdr:rowOff>
    </xdr:from>
    <xdr:to>
      <xdr:col>55</xdr:col>
      <xdr:colOff>50800</xdr:colOff>
      <xdr:row>77</xdr:row>
      <xdr:rowOff>19431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1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71</xdr:row>
      <xdr:rowOff>106724</xdr:rowOff>
    </xdr:from>
    <xdr:to>
      <xdr:col>50</xdr:col>
      <xdr:colOff>114300</xdr:colOff>
      <xdr:row>72</xdr:row>
      <xdr:rowOff>122650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2279674"/>
          <a:ext cx="889000" cy="187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58305</xdr:rowOff>
    </xdr:from>
    <xdr:to>
      <xdr:col>50</xdr:col>
      <xdr:colOff>165100</xdr:colOff>
      <xdr:row>76</xdr:row>
      <xdr:rowOff>159905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08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151032</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3181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122650</xdr:rowOff>
    </xdr:from>
    <xdr:to>
      <xdr:col>45</xdr:col>
      <xdr:colOff>177800</xdr:colOff>
      <xdr:row>73</xdr:row>
      <xdr:rowOff>152349</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2467050"/>
          <a:ext cx="889000" cy="20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87909</xdr:rowOff>
    </xdr:from>
    <xdr:to>
      <xdr:col>46</xdr:col>
      <xdr:colOff>38100</xdr:colOff>
      <xdr:row>76</xdr:row>
      <xdr:rowOff>18059</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2946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9186</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039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72</xdr:row>
      <xdr:rowOff>171380</xdr:rowOff>
    </xdr:from>
    <xdr:to>
      <xdr:col>41</xdr:col>
      <xdr:colOff>50800</xdr:colOff>
      <xdr:row>73</xdr:row>
      <xdr:rowOff>152349</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6972300" y="12515780"/>
          <a:ext cx="889000" cy="152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10167</xdr:rowOff>
    </xdr:from>
    <xdr:to>
      <xdr:col>41</xdr:col>
      <xdr:colOff>101600</xdr:colOff>
      <xdr:row>76</xdr:row>
      <xdr:rowOff>111767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040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102894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133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85013</xdr:rowOff>
    </xdr:from>
    <xdr:to>
      <xdr:col>36</xdr:col>
      <xdr:colOff>165100</xdr:colOff>
      <xdr:row>76</xdr:row>
      <xdr:rowOff>15163</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2943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6290</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036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71</xdr:row>
      <xdr:rowOff>63659</xdr:rowOff>
    </xdr:from>
    <xdr:to>
      <xdr:col>55</xdr:col>
      <xdr:colOff>50800</xdr:colOff>
      <xdr:row>71</xdr:row>
      <xdr:rowOff>165259</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223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70</xdr:row>
      <xdr:rowOff>86536</xdr:rowOff>
    </xdr:from>
    <xdr:ext cx="534377"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2088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71</xdr:row>
      <xdr:rowOff>55924</xdr:rowOff>
    </xdr:from>
    <xdr:to>
      <xdr:col>50</xdr:col>
      <xdr:colOff>165100</xdr:colOff>
      <xdr:row>71</xdr:row>
      <xdr:rowOff>157524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2228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70</xdr:row>
      <xdr:rowOff>2601</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2004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72</xdr:row>
      <xdr:rowOff>71850</xdr:rowOff>
    </xdr:from>
    <xdr:to>
      <xdr:col>46</xdr:col>
      <xdr:colOff>38100</xdr:colOff>
      <xdr:row>73</xdr:row>
      <xdr:rowOff>2000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241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71</xdr:row>
      <xdr:rowOff>18527</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2191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73</xdr:row>
      <xdr:rowOff>101549</xdr:rowOff>
    </xdr:from>
    <xdr:to>
      <xdr:col>41</xdr:col>
      <xdr:colOff>101600</xdr:colOff>
      <xdr:row>74</xdr:row>
      <xdr:rowOff>31699</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2617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72</xdr:row>
      <xdr:rowOff>48226</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2392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72</xdr:row>
      <xdr:rowOff>120580</xdr:rowOff>
    </xdr:from>
    <xdr:to>
      <xdr:col>36</xdr:col>
      <xdr:colOff>165100</xdr:colOff>
      <xdr:row>73</xdr:row>
      <xdr:rowOff>50730</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246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71</xdr:row>
      <xdr:rowOff>67257</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05111" y="12240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159017</xdr:rowOff>
    </xdr:from>
    <xdr:to>
      <xdr:col>54</xdr:col>
      <xdr:colOff>189865</xdr:colOff>
      <xdr:row>98</xdr:row>
      <xdr:rowOff>2901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760967"/>
          <a:ext cx="1270" cy="104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6728</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08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2901</xdr:rowOff>
    </xdr:from>
    <xdr:to>
      <xdr:col>55</xdr:col>
      <xdr:colOff>88900</xdr:colOff>
      <xdr:row>98</xdr:row>
      <xdr:rowOff>2901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05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105694</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536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258,275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159017</xdr:rowOff>
    </xdr:from>
    <xdr:to>
      <xdr:col>55</xdr:col>
      <xdr:colOff>88900</xdr:colOff>
      <xdr:row>91</xdr:row>
      <xdr:rowOff>159017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760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89824</xdr:rowOff>
    </xdr:from>
    <xdr:to>
      <xdr:col>55</xdr:col>
      <xdr:colOff>0</xdr:colOff>
      <xdr:row>96</xdr:row>
      <xdr:rowOff>116790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549024"/>
          <a:ext cx="838200" cy="26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47942</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5071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69515</xdr:rowOff>
    </xdr:from>
    <xdr:to>
      <xdr:col>55</xdr:col>
      <xdr:colOff>50800</xdr:colOff>
      <xdr:row>96</xdr:row>
      <xdr:rowOff>171115</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2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116790</xdr:rowOff>
    </xdr:from>
    <xdr:to>
      <xdr:col>50</xdr:col>
      <xdr:colOff>114300</xdr:colOff>
      <xdr:row>96</xdr:row>
      <xdr:rowOff>137620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575990"/>
          <a:ext cx="889000" cy="20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86257</xdr:rowOff>
    </xdr:from>
    <xdr:to>
      <xdr:col>50</xdr:col>
      <xdr:colOff>165100</xdr:colOff>
      <xdr:row>97</xdr:row>
      <xdr:rowOff>16407</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4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7534</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638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39843</xdr:rowOff>
    </xdr:from>
    <xdr:to>
      <xdr:col>45</xdr:col>
      <xdr:colOff>177800</xdr:colOff>
      <xdr:row>96</xdr:row>
      <xdr:rowOff>137620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499043"/>
          <a:ext cx="889000" cy="97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61362</xdr:rowOff>
    </xdr:from>
    <xdr:to>
      <xdr:col>46</xdr:col>
      <xdr:colOff>38100</xdr:colOff>
      <xdr:row>96</xdr:row>
      <xdr:rowOff>162962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20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8039</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295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39843</xdr:rowOff>
    </xdr:from>
    <xdr:to>
      <xdr:col>41</xdr:col>
      <xdr:colOff>50800</xdr:colOff>
      <xdr:row>96</xdr:row>
      <xdr:rowOff>139956</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499043"/>
          <a:ext cx="889000" cy="100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109835</xdr:rowOff>
    </xdr:from>
    <xdr:to>
      <xdr:col>41</xdr:col>
      <xdr:colOff>101600</xdr:colOff>
      <xdr:row>97</xdr:row>
      <xdr:rowOff>39985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6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31112</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66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123044</xdr:rowOff>
    </xdr:from>
    <xdr:to>
      <xdr:col>36</xdr:col>
      <xdr:colOff>165100</xdr:colOff>
      <xdr:row>97</xdr:row>
      <xdr:rowOff>53194</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58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44321</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67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39024</xdr:rowOff>
    </xdr:from>
    <xdr:to>
      <xdr:col>55</xdr:col>
      <xdr:colOff>50800</xdr:colOff>
      <xdr:row>96</xdr:row>
      <xdr:rowOff>140624</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498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61901</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349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65990</xdr:rowOff>
    </xdr:from>
    <xdr:to>
      <xdr:col>50</xdr:col>
      <xdr:colOff>165100</xdr:colOff>
      <xdr:row>96</xdr:row>
      <xdr:rowOff>167590</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525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12667</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300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86820</xdr:rowOff>
    </xdr:from>
    <xdr:to>
      <xdr:col>46</xdr:col>
      <xdr:colOff>38100</xdr:colOff>
      <xdr:row>97</xdr:row>
      <xdr:rowOff>16970</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54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8097</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638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160493</xdr:rowOff>
    </xdr:from>
    <xdr:to>
      <xdr:col>41</xdr:col>
      <xdr:colOff>101600</xdr:colOff>
      <xdr:row>96</xdr:row>
      <xdr:rowOff>90643</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448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107170</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223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89156</xdr:rowOff>
    </xdr:from>
    <xdr:to>
      <xdr:col>36</xdr:col>
      <xdr:colOff>165100</xdr:colOff>
      <xdr:row>97</xdr:row>
      <xdr:rowOff>19306</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54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35833</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323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134956</xdr:rowOff>
    </xdr:from>
    <xdr:to>
      <xdr:col>85</xdr:col>
      <xdr:colOff>126364</xdr:colOff>
      <xdr:row>39</xdr:row>
      <xdr:rowOff>75254</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278456"/>
          <a:ext cx="1269" cy="1483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79081</xdr:rowOff>
    </xdr:from>
    <xdr:ext cx="534377"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76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75254</xdr:rowOff>
    </xdr:from>
    <xdr:to>
      <xdr:col>86</xdr:col>
      <xdr:colOff>25400</xdr:colOff>
      <xdr:row>39</xdr:row>
      <xdr:rowOff>75254</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761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81633</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5053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96,249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134956</xdr:rowOff>
    </xdr:from>
    <xdr:to>
      <xdr:col>86</xdr:col>
      <xdr:colOff>25400</xdr:colOff>
      <xdr:row>30</xdr:row>
      <xdr:rowOff>134956</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278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82759</xdr:rowOff>
    </xdr:from>
    <xdr:to>
      <xdr:col>85</xdr:col>
      <xdr:colOff>127000</xdr:colOff>
      <xdr:row>38</xdr:row>
      <xdr:rowOff>148844</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5481300" y="6597859"/>
          <a:ext cx="838200" cy="66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159135</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3313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136258</xdr:rowOff>
    </xdr:from>
    <xdr:to>
      <xdr:col>85</xdr:col>
      <xdr:colOff>177800</xdr:colOff>
      <xdr:row>38</xdr:row>
      <xdr:rowOff>66408</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479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110820</xdr:rowOff>
    </xdr:from>
    <xdr:to>
      <xdr:col>81</xdr:col>
      <xdr:colOff>50800</xdr:colOff>
      <xdr:row>38</xdr:row>
      <xdr:rowOff>148844</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4592300" y="6625920"/>
          <a:ext cx="889000" cy="38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153708</xdr:rowOff>
    </xdr:from>
    <xdr:to>
      <xdr:col>81</xdr:col>
      <xdr:colOff>101600</xdr:colOff>
      <xdr:row>38</xdr:row>
      <xdr:rowOff>83858</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49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100385</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272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127336</xdr:rowOff>
    </xdr:from>
    <xdr:to>
      <xdr:col>76</xdr:col>
      <xdr:colOff>114300</xdr:colOff>
      <xdr:row>38</xdr:row>
      <xdr:rowOff>110820</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3703300" y="6470986"/>
          <a:ext cx="889000" cy="154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17329</xdr:rowOff>
    </xdr:from>
    <xdr:to>
      <xdr:col>76</xdr:col>
      <xdr:colOff>165100</xdr:colOff>
      <xdr:row>38</xdr:row>
      <xdr:rowOff>118929</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532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135456</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6307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127336</xdr:rowOff>
    </xdr:from>
    <xdr:to>
      <xdr:col>71</xdr:col>
      <xdr:colOff>177800</xdr:colOff>
      <xdr:row>38</xdr:row>
      <xdr:rowOff>69558</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2814300" y="6470986"/>
          <a:ext cx="889000" cy="113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15577</xdr:rowOff>
    </xdr:from>
    <xdr:to>
      <xdr:col>72</xdr:col>
      <xdr:colOff>38100</xdr:colOff>
      <xdr:row>38</xdr:row>
      <xdr:rowOff>117177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530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108304</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6623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132886</xdr:rowOff>
    </xdr:from>
    <xdr:to>
      <xdr:col>67</xdr:col>
      <xdr:colOff>101600</xdr:colOff>
      <xdr:row>38</xdr:row>
      <xdr:rowOff>63036</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47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79563</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6251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31959</xdr:rowOff>
    </xdr:from>
    <xdr:to>
      <xdr:col>85</xdr:col>
      <xdr:colOff>177800</xdr:colOff>
      <xdr:row>38</xdr:row>
      <xdr:rowOff>133559</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547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10386</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525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98044</xdr:rowOff>
    </xdr:from>
    <xdr:to>
      <xdr:col>81</xdr:col>
      <xdr:colOff>101600</xdr:colOff>
      <xdr:row>39</xdr:row>
      <xdr:rowOff>28194</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613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19321</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6705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60020</xdr:rowOff>
    </xdr:from>
    <xdr:to>
      <xdr:col>76</xdr:col>
      <xdr:colOff>165100</xdr:colOff>
      <xdr:row>38</xdr:row>
      <xdr:rowOff>161620</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57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152747</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6667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76536</xdr:rowOff>
    </xdr:from>
    <xdr:to>
      <xdr:col>72</xdr:col>
      <xdr:colOff>38100</xdr:colOff>
      <xdr:row>38</xdr:row>
      <xdr:rowOff>6686</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420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23213</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195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18758</xdr:rowOff>
    </xdr:from>
    <xdr:to>
      <xdr:col>67</xdr:col>
      <xdr:colOff>101600</xdr:colOff>
      <xdr:row>38</xdr:row>
      <xdr:rowOff>120358</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533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111485</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626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17885</xdr:rowOff>
    </xdr:from>
    <xdr:to>
      <xdr:col>85</xdr:col>
      <xdr:colOff>126364</xdr:colOff>
      <xdr:row>58</xdr:row>
      <xdr:rowOff>124847</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61835"/>
          <a:ext cx="1269" cy="1307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128674</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072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124847</xdr:rowOff>
    </xdr:from>
    <xdr:to>
      <xdr:col>86</xdr:col>
      <xdr:colOff>25400</xdr:colOff>
      <xdr:row>58</xdr:row>
      <xdr:rowOff>124847</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068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136012</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37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733,945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17885</xdr:rowOff>
    </xdr:from>
    <xdr:to>
      <xdr:col>86</xdr:col>
      <xdr:colOff>25400</xdr:colOff>
      <xdr:row>51</xdr:row>
      <xdr:rowOff>17885</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61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91546</xdr:rowOff>
    </xdr:from>
    <xdr:to>
      <xdr:col>85</xdr:col>
      <xdr:colOff>127000</xdr:colOff>
      <xdr:row>58</xdr:row>
      <xdr:rowOff>109089</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10035646"/>
          <a:ext cx="838200" cy="17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163185</xdr:rowOff>
    </xdr:from>
    <xdr:ext cx="599010"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7643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140308</xdr:rowOff>
    </xdr:from>
    <xdr:to>
      <xdr:col>85</xdr:col>
      <xdr:colOff>177800</xdr:colOff>
      <xdr:row>58</xdr:row>
      <xdr:rowOff>70458</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912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73153</xdr:rowOff>
    </xdr:from>
    <xdr:to>
      <xdr:col>81</xdr:col>
      <xdr:colOff>50800</xdr:colOff>
      <xdr:row>58</xdr:row>
      <xdr:rowOff>109089</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4592300" y="10017253"/>
          <a:ext cx="889000" cy="35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3655</xdr:rowOff>
    </xdr:from>
    <xdr:to>
      <xdr:col>81</xdr:col>
      <xdr:colOff>101600</xdr:colOff>
      <xdr:row>58</xdr:row>
      <xdr:rowOff>105255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947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121782</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722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68575</xdr:rowOff>
    </xdr:from>
    <xdr:to>
      <xdr:col>76</xdr:col>
      <xdr:colOff>114300</xdr:colOff>
      <xdr:row>58</xdr:row>
      <xdr:rowOff>73153</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3703300" y="10012675"/>
          <a:ext cx="889000" cy="4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24381</xdr:rowOff>
    </xdr:from>
    <xdr:to>
      <xdr:col>76</xdr:col>
      <xdr:colOff>165100</xdr:colOff>
      <xdr:row>58</xdr:row>
      <xdr:rowOff>125981</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96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117108</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10061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68575</xdr:rowOff>
    </xdr:from>
    <xdr:to>
      <xdr:col>71</xdr:col>
      <xdr:colOff>177800</xdr:colOff>
      <xdr:row>58</xdr:row>
      <xdr:rowOff>82586</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2814300" y="10012675"/>
          <a:ext cx="889000" cy="14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36688</xdr:rowOff>
    </xdr:from>
    <xdr:to>
      <xdr:col>72</xdr:col>
      <xdr:colOff>38100</xdr:colOff>
      <xdr:row>58</xdr:row>
      <xdr:rowOff>138288</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980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129415</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10073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27925</xdr:rowOff>
    </xdr:from>
    <xdr:to>
      <xdr:col>67</xdr:col>
      <xdr:colOff>101600</xdr:colOff>
      <xdr:row>58</xdr:row>
      <xdr:rowOff>129525</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972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146052</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747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40746</xdr:rowOff>
    </xdr:from>
    <xdr:to>
      <xdr:col>85</xdr:col>
      <xdr:colOff>177800</xdr:colOff>
      <xdr:row>58</xdr:row>
      <xdr:rowOff>142346</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984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127123</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899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58289</xdr:rowOff>
    </xdr:from>
    <xdr:to>
      <xdr:col>81</xdr:col>
      <xdr:colOff>101600</xdr:colOff>
      <xdr:row>58</xdr:row>
      <xdr:rowOff>159889</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10002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151016</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10095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22353</xdr:rowOff>
    </xdr:from>
    <xdr:to>
      <xdr:col>76</xdr:col>
      <xdr:colOff>165100</xdr:colOff>
      <xdr:row>58</xdr:row>
      <xdr:rowOff>123953</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966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140480</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9741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17775</xdr:rowOff>
    </xdr:from>
    <xdr:to>
      <xdr:col>72</xdr:col>
      <xdr:colOff>38100</xdr:colOff>
      <xdr:row>58</xdr:row>
      <xdr:rowOff>119375</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961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135902</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9737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31786</xdr:rowOff>
    </xdr:from>
    <xdr:to>
      <xdr:col>67</xdr:col>
      <xdr:colOff>101600</xdr:colOff>
      <xdr:row>58</xdr:row>
      <xdr:rowOff>133386</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975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124513</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10068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31229</xdr:rowOff>
    </xdr:from>
    <xdr:to>
      <xdr:col>85</xdr:col>
      <xdr:colOff>126364</xdr:colOff>
      <xdr:row>78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flipV="1">
          <a:off x="16317595" y="12204179"/>
          <a:ext cx="1269" cy="1194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49080</xdr:rowOff>
    </xdr:from>
    <xdr:ext cx="249299" cy="259045"/>
    <xdr:sp macro="" textlink="">
      <xdr:nvSpPr>
        <xdr:cNvPr id="624" name="災害復旧費最小値テキスト">
          <a:extLst>
            <a:ext uri="{FF2B5EF4-FFF2-40B4-BE49-F238E27FC236}">
              <a16:creationId xmlns:a16="http://schemas.microsoft.com/office/drawing/2014/main" id="{00000000-0008-0000-0700-000070020000}"/>
            </a:ext>
          </a:extLst>
        </xdr:cNvPr>
        <xdr:cNvSpPr txBox="1"/>
      </xdr:nvSpPr>
      <xdr:spPr>
        <a:xfrm>
          <a:off x="16370300" y="134221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149356</xdr:rowOff>
    </xdr:from>
    <xdr:ext cx="599010" cy="259045"/>
    <xdr:sp macro="" textlink="">
      <xdr:nvSpPr>
        <xdr:cNvPr id="626" name="災害復旧費最大値テキスト">
          <a:extLst>
            <a:ext uri="{FF2B5EF4-FFF2-40B4-BE49-F238E27FC236}">
              <a16:creationId xmlns:a16="http://schemas.microsoft.com/office/drawing/2014/main" id="{00000000-0008-0000-0700-000072020000}"/>
            </a:ext>
          </a:extLst>
        </xdr:cNvPr>
        <xdr:cNvSpPr txBox="1"/>
      </xdr:nvSpPr>
      <xdr:spPr>
        <a:xfrm>
          <a:off x="16370300" y="11979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208,980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31229</xdr:rowOff>
    </xdr:from>
    <xdr:to>
      <xdr:col>86</xdr:col>
      <xdr:colOff>25400</xdr:colOff>
      <xdr:row>71</xdr:row>
      <xdr:rowOff>31229</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2204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19731</xdr:rowOff>
    </xdr:from>
    <xdr:to>
      <xdr:col>85</xdr:col>
      <xdr:colOff>127000</xdr:colOff>
      <xdr:row>78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5481300" y="13221381"/>
          <a:ext cx="838200" cy="177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93530</xdr:rowOff>
    </xdr:from>
    <xdr:ext cx="469744" cy="259045"/>
    <xdr:sp macro="" textlink="">
      <xdr:nvSpPr>
        <xdr:cNvPr id="629" name="災害復旧費平均値テキスト">
          <a:extLst>
            <a:ext uri="{FF2B5EF4-FFF2-40B4-BE49-F238E27FC236}">
              <a16:creationId xmlns:a16="http://schemas.microsoft.com/office/drawing/2014/main" id="{00000000-0008-0000-0700-000075020000}"/>
            </a:ext>
          </a:extLst>
        </xdr:cNvPr>
        <xdr:cNvSpPr txBox="1"/>
      </xdr:nvSpPr>
      <xdr:spPr>
        <a:xfrm>
          <a:off x="16370300" y="13295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115103</xdr:rowOff>
    </xdr:from>
    <xdr:to>
      <xdr:col>85</xdr:col>
      <xdr:colOff>177800</xdr:colOff>
      <xdr:row>78</xdr:row>
      <xdr:rowOff>45253</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6268700" y="13316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25400</xdr:rowOff>
    </xdr:from>
    <xdr:to>
      <xdr:col>81</xdr:col>
      <xdr:colOff>50800</xdr:colOff>
      <xdr:row>78</xdr:row>
      <xdr:rowOff>25400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4592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106257</xdr:rowOff>
    </xdr:from>
    <xdr:to>
      <xdr:col>81</xdr:col>
      <xdr:colOff>101600</xdr:colOff>
      <xdr:row>78</xdr:row>
      <xdr:rowOff>36407</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5430500" y="13307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52934</xdr:rowOff>
    </xdr:from>
    <xdr:ext cx="469744"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5246428" y="13083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25400</xdr:rowOff>
    </xdr:from>
    <xdr:to>
      <xdr:col>76</xdr:col>
      <xdr:colOff>114300</xdr:colOff>
      <xdr:row>78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3703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89426</xdr:rowOff>
    </xdr:from>
    <xdr:to>
      <xdr:col>76</xdr:col>
      <xdr:colOff>165100</xdr:colOff>
      <xdr:row>78</xdr:row>
      <xdr:rowOff>19576</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4541500" y="13291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36103</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4357428" y="13066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25400</xdr:rowOff>
    </xdr:from>
    <xdr:to>
      <xdr:col>71</xdr:col>
      <xdr:colOff>177800</xdr:colOff>
      <xdr:row>78</xdr:row>
      <xdr:rowOff>25400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2814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92404</xdr:rowOff>
    </xdr:from>
    <xdr:to>
      <xdr:col>72</xdr:col>
      <xdr:colOff>38100</xdr:colOff>
      <xdr:row>78</xdr:row>
      <xdr:rowOff>22554</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3652500" y="13294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39081</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468428" y="13069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56490</xdr:rowOff>
    </xdr:from>
    <xdr:to>
      <xdr:col>67</xdr:col>
      <xdr:colOff>101600</xdr:colOff>
      <xdr:row>77</xdr:row>
      <xdr:rowOff>158090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2763500" y="1325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3167</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2547111" y="13033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140381</xdr:rowOff>
    </xdr:from>
    <xdr:to>
      <xdr:col>85</xdr:col>
      <xdr:colOff>177800</xdr:colOff>
      <xdr:row>77</xdr:row>
      <xdr:rowOff>70531</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6268700" y="13170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163258</xdr:rowOff>
    </xdr:from>
    <xdr:ext cx="534377" cy="259045"/>
    <xdr:sp macro="" textlink="">
      <xdr:nvSpPr>
        <xdr:cNvPr id="648" name="災害復旧費該当値テキスト">
          <a:extLst>
            <a:ext uri="{FF2B5EF4-FFF2-40B4-BE49-F238E27FC236}">
              <a16:creationId xmlns:a16="http://schemas.microsoft.com/office/drawing/2014/main" id="{00000000-0008-0000-0700-000088020000}"/>
            </a:ext>
          </a:extLst>
        </xdr:cNvPr>
        <xdr:cNvSpPr txBox="1"/>
      </xdr:nvSpPr>
      <xdr:spPr>
        <a:xfrm>
          <a:off x="16370300" y="13022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146050</xdr:rowOff>
    </xdr:from>
    <xdr:to>
      <xdr:col>81</xdr:col>
      <xdr:colOff>101600</xdr:colOff>
      <xdr:row>78</xdr:row>
      <xdr:rowOff>76200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5430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78</xdr:row>
      <xdr:rowOff>67327</xdr:rowOff>
    </xdr:from>
    <xdr:ext cx="249299"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356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146050</xdr:rowOff>
    </xdr:from>
    <xdr:to>
      <xdr:col>67</xdr:col>
      <xdr:colOff>101600</xdr:colOff>
      <xdr:row>78</xdr:row>
      <xdr:rowOff>76200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2763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78</xdr:row>
      <xdr:rowOff>67327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89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a:extLst>
            <a:ext uri="{FF2B5EF4-FFF2-40B4-BE49-F238E27FC236}">
              <a16:creationId xmlns:a16="http://schemas.microsoft.com/office/drawing/2014/main" id="{00000000-0008-0000-07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17983</xdr:rowOff>
    </xdr:from>
    <xdr:to>
      <xdr:col>85</xdr:col>
      <xdr:colOff>126364</xdr:colOff>
      <xdr:row>99</xdr:row>
      <xdr:rowOff>102033</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6317595" y="15448483"/>
          <a:ext cx="1269" cy="1627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105860</xdr:rowOff>
    </xdr:from>
    <xdr:ext cx="534377" cy="259045"/>
    <xdr:sp macro="" textlink="">
      <xdr:nvSpPr>
        <xdr:cNvPr id="682" name="公債費最小値テキスト">
          <a:extLst>
            <a:ext uri="{FF2B5EF4-FFF2-40B4-BE49-F238E27FC236}">
              <a16:creationId xmlns:a16="http://schemas.microsoft.com/office/drawing/2014/main" id="{00000000-0008-0000-0700-0000AA020000}"/>
            </a:ext>
          </a:extLst>
        </xdr:cNvPr>
        <xdr:cNvSpPr txBox="1"/>
      </xdr:nvSpPr>
      <xdr:spPr>
        <a:xfrm>
          <a:off x="16370300" y="17079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102033</xdr:rowOff>
    </xdr:from>
    <xdr:to>
      <xdr:col>86</xdr:col>
      <xdr:colOff>25400</xdr:colOff>
      <xdr:row>99</xdr:row>
      <xdr:rowOff>102033</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7075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136110</xdr:rowOff>
    </xdr:from>
    <xdr:ext cx="599010" cy="259045"/>
    <xdr:sp macro="" textlink="">
      <xdr:nvSpPr>
        <xdr:cNvPr id="684" name="公債費最大値テキスト">
          <a:extLst>
            <a:ext uri="{FF2B5EF4-FFF2-40B4-BE49-F238E27FC236}">
              <a16:creationId xmlns:a16="http://schemas.microsoft.com/office/drawing/2014/main" id="{00000000-0008-0000-0700-0000AC020000}"/>
            </a:ext>
          </a:extLst>
        </xdr:cNvPr>
        <xdr:cNvSpPr txBox="1"/>
      </xdr:nvSpPr>
      <xdr:spPr>
        <a:xfrm>
          <a:off x="16370300" y="15223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153,584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17983</xdr:rowOff>
    </xdr:from>
    <xdr:to>
      <xdr:col>86</xdr:col>
      <xdr:colOff>25400</xdr:colOff>
      <xdr:row>90</xdr:row>
      <xdr:rowOff>17983</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5448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89788</xdr:rowOff>
    </xdr:from>
    <xdr:to>
      <xdr:col>85</xdr:col>
      <xdr:colOff>127000</xdr:colOff>
      <xdr:row>95</xdr:row>
      <xdr:rowOff>107759</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5481300" y="16377538"/>
          <a:ext cx="838200" cy="1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75213</xdr:rowOff>
    </xdr:from>
    <xdr:ext cx="534377" cy="259045"/>
    <xdr:sp macro="" textlink="">
      <xdr:nvSpPr>
        <xdr:cNvPr id="687" name="公債費平均値テキスト">
          <a:extLst>
            <a:ext uri="{FF2B5EF4-FFF2-40B4-BE49-F238E27FC236}">
              <a16:creationId xmlns:a16="http://schemas.microsoft.com/office/drawing/2014/main" id="{00000000-0008-0000-0700-0000AF020000}"/>
            </a:ext>
          </a:extLst>
        </xdr:cNvPr>
        <xdr:cNvSpPr txBox="1"/>
      </xdr:nvSpPr>
      <xdr:spPr>
        <a:xfrm>
          <a:off x="16370300" y="165344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96786</xdr:rowOff>
    </xdr:from>
    <xdr:to>
      <xdr:col>85</xdr:col>
      <xdr:colOff>177800</xdr:colOff>
      <xdr:row>97</xdr:row>
      <xdr:rowOff>26936</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6268700" y="1655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89788</xdr:rowOff>
    </xdr:from>
    <xdr:to>
      <xdr:col>81</xdr:col>
      <xdr:colOff>50800</xdr:colOff>
      <xdr:row>96</xdr:row>
      <xdr:rowOff>28994</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4592300" y="16377538"/>
          <a:ext cx="889000" cy="110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35116</xdr:rowOff>
    </xdr:from>
    <xdr:to>
      <xdr:col>81</xdr:col>
      <xdr:colOff>101600</xdr:colOff>
      <xdr:row>96</xdr:row>
      <xdr:rowOff>136716</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5430500" y="16494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127843</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214111" y="1658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24600</xdr:rowOff>
    </xdr:from>
    <xdr:to>
      <xdr:col>76</xdr:col>
      <xdr:colOff>114300</xdr:colOff>
      <xdr:row>96</xdr:row>
      <xdr:rowOff>28994</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3703300" y="16312350"/>
          <a:ext cx="889000" cy="175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55411</xdr:rowOff>
    </xdr:from>
    <xdr:to>
      <xdr:col>76</xdr:col>
      <xdr:colOff>165100</xdr:colOff>
      <xdr:row>96</xdr:row>
      <xdr:rowOff>157011</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4541500" y="1651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148138</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4325111" y="16607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24600</xdr:rowOff>
    </xdr:from>
    <xdr:to>
      <xdr:col>71</xdr:col>
      <xdr:colOff>177800</xdr:colOff>
      <xdr:row>96</xdr:row>
      <xdr:rowOff>141263</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2814300" y="16312350"/>
          <a:ext cx="889000" cy="288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85573</xdr:rowOff>
    </xdr:from>
    <xdr:to>
      <xdr:col>72</xdr:col>
      <xdr:colOff>38100</xdr:colOff>
      <xdr:row>97</xdr:row>
      <xdr:rowOff>15723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3652500" y="16544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6850</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3436111" y="16637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145262</xdr:rowOff>
    </xdr:from>
    <xdr:to>
      <xdr:col>67</xdr:col>
      <xdr:colOff>101600</xdr:colOff>
      <xdr:row>97</xdr:row>
      <xdr:rowOff>75412</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2763500" y="16604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66539</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547111" y="16697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56959</xdr:rowOff>
    </xdr:from>
    <xdr:to>
      <xdr:col>85</xdr:col>
      <xdr:colOff>177800</xdr:colOff>
      <xdr:row>95</xdr:row>
      <xdr:rowOff>158559</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6268700" y="16344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79836</xdr:rowOff>
    </xdr:from>
    <xdr:ext cx="534377" cy="259045"/>
    <xdr:sp macro="" textlink="">
      <xdr:nvSpPr>
        <xdr:cNvPr id="706" name="公債費該当値テキスト">
          <a:extLst>
            <a:ext uri="{FF2B5EF4-FFF2-40B4-BE49-F238E27FC236}">
              <a16:creationId xmlns:a16="http://schemas.microsoft.com/office/drawing/2014/main" id="{00000000-0008-0000-0700-0000C2020000}"/>
            </a:ext>
          </a:extLst>
        </xdr:cNvPr>
        <xdr:cNvSpPr txBox="1"/>
      </xdr:nvSpPr>
      <xdr:spPr>
        <a:xfrm>
          <a:off x="16370300" y="16196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38988</xdr:rowOff>
    </xdr:from>
    <xdr:to>
      <xdr:col>81</xdr:col>
      <xdr:colOff>101600</xdr:colOff>
      <xdr:row>95</xdr:row>
      <xdr:rowOff>140588</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5430500" y="16326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157115</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14111" y="16101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149644</xdr:rowOff>
    </xdr:from>
    <xdr:to>
      <xdr:col>76</xdr:col>
      <xdr:colOff>165100</xdr:colOff>
      <xdr:row>96</xdr:row>
      <xdr:rowOff>79794</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4541500" y="16437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96321</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212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145250</xdr:rowOff>
    </xdr:from>
    <xdr:to>
      <xdr:col>72</xdr:col>
      <xdr:colOff>38100</xdr:colOff>
      <xdr:row>95</xdr:row>
      <xdr:rowOff>75400</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3652500" y="16261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91927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436111" y="16036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90463</xdr:rowOff>
    </xdr:from>
    <xdr:to>
      <xdr:col>67</xdr:col>
      <xdr:colOff>101600</xdr:colOff>
      <xdr:row>97</xdr:row>
      <xdr:rowOff>20613</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2763500" y="1654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37140</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547111" y="16324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159760</xdr:rowOff>
    </xdr:from>
    <xdr:to>
      <xdr:col>116</xdr:col>
      <xdr:colOff>62864</xdr:colOff>
      <xdr:row>38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flipV="1">
          <a:off x="22159595" y="5303260"/>
          <a:ext cx="1269" cy="1237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54652</xdr:rowOff>
    </xdr:from>
    <xdr:ext cx="249299" cy="259045"/>
    <xdr:sp macro="" textlink="">
      <xdr:nvSpPr>
        <xdr:cNvPr id="735" name="諸支出金最小値テキスト">
          <a:extLst>
            <a:ext uri="{FF2B5EF4-FFF2-40B4-BE49-F238E27FC236}">
              <a16:creationId xmlns:a16="http://schemas.microsoft.com/office/drawing/2014/main" id="{00000000-0008-0000-0700-0000DF020000}"/>
            </a:ext>
          </a:extLst>
        </xdr:cNvPr>
        <xdr:cNvSpPr txBox="1"/>
      </xdr:nvSpPr>
      <xdr:spPr>
        <a:xfrm>
          <a:off x="22212300" y="65697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106437</xdr:rowOff>
    </xdr:from>
    <xdr:ext cx="534377" cy="259045"/>
    <xdr:sp macro="" textlink="">
      <xdr:nvSpPr>
        <xdr:cNvPr id="737" name="諸支出金最大値テキスト">
          <a:extLst>
            <a:ext uri="{FF2B5EF4-FFF2-40B4-BE49-F238E27FC236}">
              <a16:creationId xmlns:a16="http://schemas.microsoft.com/office/drawing/2014/main" id="{00000000-0008-0000-0700-0000E1020000}"/>
            </a:ext>
          </a:extLst>
        </xdr:cNvPr>
        <xdr:cNvSpPr txBox="1"/>
      </xdr:nvSpPr>
      <xdr:spPr>
        <a:xfrm>
          <a:off x="22212300" y="5078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21,649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159760</xdr:rowOff>
    </xdr:from>
    <xdr:to>
      <xdr:col>116</xdr:col>
      <xdr:colOff>152400</xdr:colOff>
      <xdr:row>30</xdr:row>
      <xdr:rowOff>159760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5303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143553</xdr:rowOff>
    </xdr:from>
    <xdr:ext cx="378565" cy="259045"/>
    <xdr:sp macro="" textlink="">
      <xdr:nvSpPr>
        <xdr:cNvPr id="740" name="諸支出金平均値テキスト">
          <a:extLst>
            <a:ext uri="{FF2B5EF4-FFF2-40B4-BE49-F238E27FC236}">
              <a16:creationId xmlns:a16="http://schemas.microsoft.com/office/drawing/2014/main" id="{00000000-0008-0000-0700-0000E4020000}"/>
            </a:ext>
          </a:extLst>
        </xdr:cNvPr>
        <xdr:cNvSpPr txBox="1"/>
      </xdr:nvSpPr>
      <xdr:spPr>
        <a:xfrm>
          <a:off x="22212300" y="631575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120676</xdr:rowOff>
    </xdr:from>
    <xdr:to>
      <xdr:col>116</xdr:col>
      <xdr:colOff>114300</xdr:colOff>
      <xdr:row>38</xdr:row>
      <xdr:rowOff>50826</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2110700" y="6464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92215</xdr:rowOff>
    </xdr:from>
    <xdr:to>
      <xdr:col>112</xdr:col>
      <xdr:colOff>38100</xdr:colOff>
      <xdr:row>38</xdr:row>
      <xdr:rowOff>22365</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1272500" y="6435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38892</xdr:rowOff>
    </xdr:from>
    <xdr:ext cx="378565"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134017" y="6211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88786</xdr:rowOff>
    </xdr:from>
    <xdr:to>
      <xdr:col>107</xdr:col>
      <xdr:colOff>101600</xdr:colOff>
      <xdr:row>38</xdr:row>
      <xdr:rowOff>18935</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0383500" y="643243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35463</xdr:rowOff>
    </xdr:from>
    <xdr:ext cx="469744"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0199428" y="6207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101987</xdr:rowOff>
    </xdr:from>
    <xdr:to>
      <xdr:col>102</xdr:col>
      <xdr:colOff>165100</xdr:colOff>
      <xdr:row>38</xdr:row>
      <xdr:rowOff>32138</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9494500" y="64456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48664</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9356017" y="6220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130905</xdr:rowOff>
    </xdr:from>
    <xdr:to>
      <xdr:col>98</xdr:col>
      <xdr:colOff>38100</xdr:colOff>
      <xdr:row>38</xdr:row>
      <xdr:rowOff>61055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8605500" y="6474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77582</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7017" y="62497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99102</xdr:rowOff>
    </xdr:from>
    <xdr:ext cx="249299" cy="259045"/>
    <xdr:sp macro="" textlink="">
      <xdr:nvSpPr>
        <xdr:cNvPr id="759" name="諸支出金該当値テキスト">
          <a:extLst>
            <a:ext uri="{FF2B5EF4-FFF2-40B4-BE49-F238E27FC236}">
              <a16:creationId xmlns:a16="http://schemas.microsoft.com/office/drawing/2014/main" id="{00000000-0008-0000-0700-0000F7020000}"/>
            </a:ext>
          </a:extLst>
        </xdr:cNvPr>
        <xdr:cNvSpPr txBox="1"/>
      </xdr:nvSpPr>
      <xdr:spPr>
        <a:xfrm>
          <a:off x="22212300" y="64427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a:extLst>
            <a:ext uri="{FF2B5EF4-FFF2-40B4-BE49-F238E27FC236}">
              <a16:creationId xmlns:a16="http://schemas.microsoft.com/office/drawing/2014/main" id="{00000000-0008-0000-0700-00001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a:extLst>
            <a:ext uri="{FF2B5EF4-FFF2-40B4-BE49-F238E27FC236}">
              <a16:creationId xmlns:a16="http://schemas.microsoft.com/office/drawing/2014/main" id="{00000000-0008-0000-0700-00001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a:extLst>
            <a:ext uri="{FF2B5EF4-FFF2-40B4-BE49-F238E27FC236}">
              <a16:creationId xmlns:a16="http://schemas.microsoft.com/office/drawing/2014/main" id="{00000000-0008-0000-0700-00001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a:extLst>
            <a:ext uri="{FF2B5EF4-FFF2-40B4-BE49-F238E27FC236}">
              <a16:creationId xmlns:a16="http://schemas.microsoft.com/office/drawing/2014/main" id="{00000000-0008-0000-0700-00002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a:extLst>
            <a:ext uri="{FF2B5EF4-FFF2-40B4-BE49-F238E27FC236}">
              <a16:creationId xmlns:a16="http://schemas.microsoft.com/office/drawing/2014/main" id="{00000000-0008-0000-0700-00003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総務費は住民一人当たり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２２５，７２６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前年度に比較し減額している。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これは、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遊佐パーキングエリアタウン整備基金積立金、ふるさと納税寄附金を原資としたふるさと基金積立金の減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によるものである。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労働費は住民一人当たり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１，７３４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前年度に比較し減額している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。これは、雇用創出対策として実施した若者を中心としたビジネス創出事業に係る経費の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によるものである。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農林水産業費は住民一人当たり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７２，９３３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円となっており、前年度に比較し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額している。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圃場整備、大雨災害による被災農業者支援事業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に係る経費の増によるものでる。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商工費は住民一人当たり６８，</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３２５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円となっており、類似団体平均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を大きく</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上回っている。これは、観光施設の維持管理・整備事業やキャッシュレス決済導入促進事業に係る経費によるものであり、観光施設に関しては、今後も観光誘客に向け普通建設事業費や物件費の増加が見込まれ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災害復旧事業費は住民一人当たり３０，９９２円となっており、類似団体と比較して一人当たりコストが高い状況となっている。令和６年７月の大雨災害に対応する道路、農地、農業施設、林道、学校、文化施設等の復旧事業の費用で、事業費は減少するものの令和８年度まで実施を予定している。</a:t>
          </a:r>
          <a:endParaRPr lang="ja-JP" altLang="ja-JP" sz="1300">
            <a:effectLst/>
            <a:latin typeface="ＭＳ Ｐゴシック" panose="020B0600070205080204" pitchFamily="50" charset="-128"/>
            <a:ea typeface="ＭＳ Ｐゴシック" panose="020B0600070205080204" pitchFamily="50" charset="-128"/>
          </a:endParaRPr>
        </a:p>
        <a:p>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年度における実質収支は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５３８</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百万円、財政調整基金残高は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８６６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百万円であった。実質収支額の標準財政規模比は、対前年比</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０．７５</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実質単年度収支は対前年比</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４．２８</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となった。前年度と比較し、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災害復旧事業実施に伴う</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一般財源に充てるための財政調整基金の取崩額</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が大きくな</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ったことが要因となっている。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その財政調整基金の残高は、適切な財源の確保と歳出の精査により取崩しを極力回避してきたが、前年度に比較し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取崩額が増額、</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積立額が減額となったことから、</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前年度残高１，０７９百万円と比較し２１３百万円、１９．７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減となった。</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当町においては、一般会計・企業（上水道事業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・下水道事業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会計・その他特別会計のいずれも黒字決算で推移している。黒字額の内訳をみると、一般会計・企業会計がその大半を占め、ほぼ横ばいで推移しており、特別会計についても同様の傾向となっている。特別会計の中でも国保会計については、保険料の軽減世帯が年々増加していることへの対応のため、平成２３年度から平成２６年度まで一般会計による法定外繰出しを行ってきたが、平成３０年度にこれまで行った法定外繰出金と同額を一般会計へ繰入れ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下水道事業については、これまで公共下水道事業特別会計・地域集落排水事業特別会計により運用・分析してきたが、令和６年度からの公営企業会計化（法適用化）により統一した下水道事業会計として新たに計上している。下水道事業会計においては、特別会計時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平成２０年度と平成２１年度に実施した地方債の繰上償還のための財源として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繰越金などを充てたことで数値が急減した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。全体的な</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今後の取組みとしては、これまで同様、経常経費の節減に努め、保険税・保険料・使用料を適時見直し、一定の黒字額を確保していく。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85" zoomScaleNormal="85"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11669683</v>
      </c>
      <c r="BO4" s="371"/>
      <c r="BP4" s="371"/>
      <c r="BQ4" s="371"/>
      <c r="BR4" s="371"/>
      <c r="BS4" s="371"/>
      <c r="BT4" s="371"/>
      <c r="BU4" s="372"/>
      <c r="BV4" s="370">
        <v>10950038</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10.1</v>
      </c>
      <c r="CU4" s="377"/>
      <c r="CV4" s="377"/>
      <c r="CW4" s="377"/>
      <c r="CX4" s="377"/>
      <c r="CY4" s="377"/>
      <c r="CZ4" s="377"/>
      <c r="DA4" s="378"/>
      <c r="DB4" s="376">
        <v>10.9</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10719649</v>
      </c>
      <c r="BO5" s="408"/>
      <c r="BP5" s="408"/>
      <c r="BQ5" s="408"/>
      <c r="BR5" s="408"/>
      <c r="BS5" s="408"/>
      <c r="BT5" s="408"/>
      <c r="BU5" s="409"/>
      <c r="BV5" s="407">
        <v>10340742</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84.4</v>
      </c>
      <c r="CU5" s="405"/>
      <c r="CV5" s="405"/>
      <c r="CW5" s="405"/>
      <c r="CX5" s="405"/>
      <c r="CY5" s="405"/>
      <c r="CZ5" s="405"/>
      <c r="DA5" s="406"/>
      <c r="DB5" s="404">
        <v>88</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950034</v>
      </c>
      <c r="BO6" s="408"/>
      <c r="BP6" s="408"/>
      <c r="BQ6" s="408"/>
      <c r="BR6" s="408"/>
      <c r="BS6" s="408"/>
      <c r="BT6" s="408"/>
      <c r="BU6" s="409"/>
      <c r="BV6" s="407">
        <v>609296</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84.6</v>
      </c>
      <c r="CU6" s="445"/>
      <c r="CV6" s="445"/>
      <c r="CW6" s="445"/>
      <c r="CX6" s="445"/>
      <c r="CY6" s="445"/>
      <c r="CZ6" s="445"/>
      <c r="DA6" s="446"/>
      <c r="DB6" s="444">
        <v>88.4</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411937</v>
      </c>
      <c r="BO7" s="408"/>
      <c r="BP7" s="408"/>
      <c r="BQ7" s="408"/>
      <c r="BR7" s="408"/>
      <c r="BS7" s="408"/>
      <c r="BT7" s="408"/>
      <c r="BU7" s="409"/>
      <c r="BV7" s="407">
        <v>37076</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5306002</v>
      </c>
      <c r="CU7" s="408"/>
      <c r="CV7" s="408"/>
      <c r="CW7" s="408"/>
      <c r="CX7" s="408"/>
      <c r="CY7" s="408"/>
      <c r="CZ7" s="408"/>
      <c r="DA7" s="409"/>
      <c r="DB7" s="407">
        <v>5253962</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538097</v>
      </c>
      <c r="BO8" s="408"/>
      <c r="BP8" s="408"/>
      <c r="BQ8" s="408"/>
      <c r="BR8" s="408"/>
      <c r="BS8" s="408"/>
      <c r="BT8" s="408"/>
      <c r="BU8" s="409"/>
      <c r="BV8" s="407">
        <v>572220</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0.28999999999999998</v>
      </c>
      <c r="CU8" s="448"/>
      <c r="CV8" s="448"/>
      <c r="CW8" s="448"/>
      <c r="CX8" s="448"/>
      <c r="CY8" s="448"/>
      <c r="CZ8" s="448"/>
      <c r="DA8" s="449"/>
      <c r="DB8" s="447">
        <v>0.28999999999999998</v>
      </c>
      <c r="DC8" s="448"/>
      <c r="DD8" s="448"/>
      <c r="DE8" s="448"/>
      <c r="DF8" s="448"/>
      <c r="DG8" s="448"/>
      <c r="DH8" s="448"/>
      <c r="DI8" s="449"/>
    </row>
    <row r="9" spans="1:119" ht="18.75" customHeight="1" thickBot="1" x14ac:dyDescent="0.2">
      <c r="A9" s="169"/>
      <c r="B9" s="401" t="s">
        <v>106</v>
      </c>
      <c r="C9" s="402"/>
      <c r="D9" s="402"/>
      <c r="E9" s="402"/>
      <c r="F9" s="402"/>
      <c r="G9" s="402"/>
      <c r="H9" s="402"/>
      <c r="I9" s="402"/>
      <c r="J9" s="402"/>
      <c r="K9" s="450"/>
      <c r="L9" s="451" t="s">
        <v>107</v>
      </c>
      <c r="M9" s="452"/>
      <c r="N9" s="452"/>
      <c r="O9" s="452"/>
      <c r="P9" s="452"/>
      <c r="Q9" s="453"/>
      <c r="R9" s="454">
        <v>13032</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-34123</v>
      </c>
      <c r="BO9" s="408"/>
      <c r="BP9" s="408"/>
      <c r="BQ9" s="408"/>
      <c r="BR9" s="408"/>
      <c r="BS9" s="408"/>
      <c r="BT9" s="408"/>
      <c r="BU9" s="409"/>
      <c r="BV9" s="407">
        <v>38989</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13.3</v>
      </c>
      <c r="CU9" s="405"/>
      <c r="CV9" s="405"/>
      <c r="CW9" s="405"/>
      <c r="CX9" s="405"/>
      <c r="CY9" s="405"/>
      <c r="CZ9" s="405"/>
      <c r="DA9" s="406"/>
      <c r="DB9" s="404">
        <v>14.5</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112</v>
      </c>
      <c r="M10" s="437"/>
      <c r="N10" s="437"/>
      <c r="O10" s="437"/>
      <c r="P10" s="437"/>
      <c r="Q10" s="438"/>
      <c r="R10" s="458">
        <v>14207</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114</v>
      </c>
      <c r="AV10" s="440"/>
      <c r="AW10" s="440"/>
      <c r="AX10" s="440"/>
      <c r="AY10" s="441" t="s">
        <v>115</v>
      </c>
      <c r="AZ10" s="442"/>
      <c r="BA10" s="442"/>
      <c r="BB10" s="442"/>
      <c r="BC10" s="442"/>
      <c r="BD10" s="442"/>
      <c r="BE10" s="442"/>
      <c r="BF10" s="442"/>
      <c r="BG10" s="442"/>
      <c r="BH10" s="442"/>
      <c r="BI10" s="442"/>
      <c r="BJ10" s="442"/>
      <c r="BK10" s="442"/>
      <c r="BL10" s="442"/>
      <c r="BM10" s="443"/>
      <c r="BN10" s="407">
        <v>303837</v>
      </c>
      <c r="BO10" s="408"/>
      <c r="BP10" s="408"/>
      <c r="BQ10" s="408"/>
      <c r="BR10" s="408"/>
      <c r="BS10" s="408"/>
      <c r="BT10" s="408"/>
      <c r="BU10" s="409"/>
      <c r="BV10" s="407">
        <v>316733</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12157</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517218</v>
      </c>
      <c r="BO12" s="408"/>
      <c r="BP12" s="408"/>
      <c r="BQ12" s="408"/>
      <c r="BR12" s="408"/>
      <c r="BS12" s="408"/>
      <c r="BT12" s="408"/>
      <c r="BU12" s="409"/>
      <c r="BV12" s="407">
        <v>375705</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12074</v>
      </c>
      <c r="S13" s="492"/>
      <c r="T13" s="492"/>
      <c r="U13" s="492"/>
      <c r="V13" s="493"/>
      <c r="W13" s="423" t="s">
        <v>131</v>
      </c>
      <c r="X13" s="424"/>
      <c r="Y13" s="424"/>
      <c r="Z13" s="424"/>
      <c r="AA13" s="424"/>
      <c r="AB13" s="414"/>
      <c r="AC13" s="458">
        <v>1117</v>
      </c>
      <c r="AD13" s="459"/>
      <c r="AE13" s="459"/>
      <c r="AF13" s="459"/>
      <c r="AG13" s="501"/>
      <c r="AH13" s="458">
        <v>1154</v>
      </c>
      <c r="AI13" s="459"/>
      <c r="AJ13" s="459"/>
      <c r="AK13" s="459"/>
      <c r="AL13" s="460"/>
      <c r="AM13" s="436" t="s">
        <v>132</v>
      </c>
      <c r="AN13" s="437"/>
      <c r="AO13" s="437"/>
      <c r="AP13" s="437"/>
      <c r="AQ13" s="437"/>
      <c r="AR13" s="437"/>
      <c r="AS13" s="437"/>
      <c r="AT13" s="438"/>
      <c r="AU13" s="439" t="s">
        <v>114</v>
      </c>
      <c r="AV13" s="440"/>
      <c r="AW13" s="440"/>
      <c r="AX13" s="440"/>
      <c r="AY13" s="441" t="s">
        <v>133</v>
      </c>
      <c r="AZ13" s="442"/>
      <c r="BA13" s="442"/>
      <c r="BB13" s="442"/>
      <c r="BC13" s="442"/>
      <c r="BD13" s="442"/>
      <c r="BE13" s="442"/>
      <c r="BF13" s="442"/>
      <c r="BG13" s="442"/>
      <c r="BH13" s="442"/>
      <c r="BI13" s="442"/>
      <c r="BJ13" s="442"/>
      <c r="BK13" s="442"/>
      <c r="BL13" s="442"/>
      <c r="BM13" s="443"/>
      <c r="BN13" s="407">
        <v>-247504</v>
      </c>
      <c r="BO13" s="408"/>
      <c r="BP13" s="408"/>
      <c r="BQ13" s="408"/>
      <c r="BR13" s="408"/>
      <c r="BS13" s="408"/>
      <c r="BT13" s="408"/>
      <c r="BU13" s="409"/>
      <c r="BV13" s="407">
        <v>-19983</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11.6</v>
      </c>
      <c r="CU13" s="405"/>
      <c r="CV13" s="405"/>
      <c r="CW13" s="405"/>
      <c r="CX13" s="405"/>
      <c r="CY13" s="405"/>
      <c r="CZ13" s="405"/>
      <c r="DA13" s="406"/>
      <c r="DB13" s="404">
        <v>11.7</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12467</v>
      </c>
      <c r="S14" s="492"/>
      <c r="T14" s="492"/>
      <c r="U14" s="492"/>
      <c r="V14" s="493"/>
      <c r="W14" s="397"/>
      <c r="X14" s="398"/>
      <c r="Y14" s="398"/>
      <c r="Z14" s="398"/>
      <c r="AA14" s="398"/>
      <c r="AB14" s="387"/>
      <c r="AC14" s="494">
        <v>16.600000000000001</v>
      </c>
      <c r="AD14" s="495"/>
      <c r="AE14" s="495"/>
      <c r="AF14" s="495"/>
      <c r="AG14" s="496"/>
      <c r="AH14" s="494">
        <v>16.100000000000001</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40.700000000000003</v>
      </c>
      <c r="CU14" s="506"/>
      <c r="CV14" s="506"/>
      <c r="CW14" s="506"/>
      <c r="CX14" s="506"/>
      <c r="CY14" s="506"/>
      <c r="CZ14" s="506"/>
      <c r="DA14" s="507"/>
      <c r="DB14" s="505">
        <v>38.299999999999997</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12387</v>
      </c>
      <c r="S15" s="492"/>
      <c r="T15" s="492"/>
      <c r="U15" s="492"/>
      <c r="V15" s="493"/>
      <c r="W15" s="423" t="s">
        <v>137</v>
      </c>
      <c r="X15" s="424"/>
      <c r="Y15" s="424"/>
      <c r="Z15" s="424"/>
      <c r="AA15" s="424"/>
      <c r="AB15" s="414"/>
      <c r="AC15" s="458">
        <v>1803</v>
      </c>
      <c r="AD15" s="459"/>
      <c r="AE15" s="459"/>
      <c r="AF15" s="459"/>
      <c r="AG15" s="501"/>
      <c r="AH15" s="458">
        <v>1947</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1443703</v>
      </c>
      <c r="BO15" s="371"/>
      <c r="BP15" s="371"/>
      <c r="BQ15" s="371"/>
      <c r="BR15" s="371"/>
      <c r="BS15" s="371"/>
      <c r="BT15" s="371"/>
      <c r="BU15" s="372"/>
      <c r="BV15" s="370">
        <v>1432887</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26.8</v>
      </c>
      <c r="AD16" s="495"/>
      <c r="AE16" s="495"/>
      <c r="AF16" s="495"/>
      <c r="AG16" s="496"/>
      <c r="AH16" s="494">
        <v>27.2</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4949683</v>
      </c>
      <c r="BO16" s="408"/>
      <c r="BP16" s="408"/>
      <c r="BQ16" s="408"/>
      <c r="BR16" s="408"/>
      <c r="BS16" s="408"/>
      <c r="BT16" s="408"/>
      <c r="BU16" s="409"/>
      <c r="BV16" s="407">
        <v>4888296</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141</v>
      </c>
      <c r="S17" s="514"/>
      <c r="T17" s="514"/>
      <c r="U17" s="514"/>
      <c r="V17" s="515"/>
      <c r="W17" s="423" t="s">
        <v>144</v>
      </c>
      <c r="X17" s="424"/>
      <c r="Y17" s="424"/>
      <c r="Z17" s="424"/>
      <c r="AA17" s="424"/>
      <c r="AB17" s="414"/>
      <c r="AC17" s="458">
        <v>3800</v>
      </c>
      <c r="AD17" s="459"/>
      <c r="AE17" s="459"/>
      <c r="AF17" s="459"/>
      <c r="AG17" s="501"/>
      <c r="AH17" s="458">
        <v>4058</v>
      </c>
      <c r="AI17" s="459"/>
      <c r="AJ17" s="459"/>
      <c r="AK17" s="459"/>
      <c r="AL17" s="460"/>
      <c r="AM17" s="436"/>
      <c r="AN17" s="437"/>
      <c r="AO17" s="437"/>
      <c r="AP17" s="437"/>
      <c r="AQ17" s="437"/>
      <c r="AR17" s="437"/>
      <c r="AS17" s="437"/>
      <c r="AT17" s="438"/>
      <c r="AU17" s="439"/>
      <c r="AV17" s="440"/>
      <c r="AW17" s="440"/>
      <c r="AX17" s="440"/>
      <c r="AY17" s="441" t="s">
        <v>145</v>
      </c>
      <c r="AZ17" s="442"/>
      <c r="BA17" s="442"/>
      <c r="BB17" s="442"/>
      <c r="BC17" s="442"/>
      <c r="BD17" s="442"/>
      <c r="BE17" s="442"/>
      <c r="BF17" s="442"/>
      <c r="BG17" s="442"/>
      <c r="BH17" s="442"/>
      <c r="BI17" s="442"/>
      <c r="BJ17" s="442"/>
      <c r="BK17" s="442"/>
      <c r="BL17" s="442"/>
      <c r="BM17" s="443"/>
      <c r="BN17" s="407">
        <v>1788294</v>
      </c>
      <c r="BO17" s="408"/>
      <c r="BP17" s="408"/>
      <c r="BQ17" s="408"/>
      <c r="BR17" s="408"/>
      <c r="BS17" s="408"/>
      <c r="BT17" s="408"/>
      <c r="BU17" s="409"/>
      <c r="BV17" s="407">
        <v>1773392</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146</v>
      </c>
      <c r="C18" s="450"/>
      <c r="D18" s="450"/>
      <c r="E18" s="530"/>
      <c r="F18" s="530"/>
      <c r="G18" s="530"/>
      <c r="H18" s="530"/>
      <c r="I18" s="530"/>
      <c r="J18" s="530"/>
      <c r="K18" s="530"/>
      <c r="L18" s="531">
        <v>208.39</v>
      </c>
      <c r="M18" s="531"/>
      <c r="N18" s="531"/>
      <c r="O18" s="531"/>
      <c r="P18" s="531"/>
      <c r="Q18" s="531"/>
      <c r="R18" s="532"/>
      <c r="S18" s="532"/>
      <c r="T18" s="532"/>
      <c r="U18" s="532"/>
      <c r="V18" s="533"/>
      <c r="W18" s="425"/>
      <c r="X18" s="426"/>
      <c r="Y18" s="426"/>
      <c r="Z18" s="426"/>
      <c r="AA18" s="426"/>
      <c r="AB18" s="417"/>
      <c r="AC18" s="534">
        <v>56.5</v>
      </c>
      <c r="AD18" s="535"/>
      <c r="AE18" s="535"/>
      <c r="AF18" s="535"/>
      <c r="AG18" s="536"/>
      <c r="AH18" s="534">
        <v>56.7</v>
      </c>
      <c r="AI18" s="535"/>
      <c r="AJ18" s="535"/>
      <c r="AK18" s="535"/>
      <c r="AL18" s="537"/>
      <c r="AM18" s="436"/>
      <c r="AN18" s="437"/>
      <c r="AO18" s="437"/>
      <c r="AP18" s="437"/>
      <c r="AQ18" s="437"/>
      <c r="AR18" s="437"/>
      <c r="AS18" s="437"/>
      <c r="AT18" s="438"/>
      <c r="AU18" s="439"/>
      <c r="AV18" s="440"/>
      <c r="AW18" s="440"/>
      <c r="AX18" s="440"/>
      <c r="AY18" s="441" t="s">
        <v>147</v>
      </c>
      <c r="AZ18" s="442"/>
      <c r="BA18" s="442"/>
      <c r="BB18" s="442"/>
      <c r="BC18" s="442"/>
      <c r="BD18" s="442"/>
      <c r="BE18" s="442"/>
      <c r="BF18" s="442"/>
      <c r="BG18" s="442"/>
      <c r="BH18" s="442"/>
      <c r="BI18" s="442"/>
      <c r="BJ18" s="442"/>
      <c r="BK18" s="442"/>
      <c r="BL18" s="442"/>
      <c r="BM18" s="443"/>
      <c r="BN18" s="407">
        <v>4494249</v>
      </c>
      <c r="BO18" s="408"/>
      <c r="BP18" s="408"/>
      <c r="BQ18" s="408"/>
      <c r="BR18" s="408"/>
      <c r="BS18" s="408"/>
      <c r="BT18" s="408"/>
      <c r="BU18" s="409"/>
      <c r="BV18" s="407">
        <v>4682195</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148</v>
      </c>
      <c r="C19" s="450"/>
      <c r="D19" s="450"/>
      <c r="E19" s="530"/>
      <c r="F19" s="530"/>
      <c r="G19" s="530"/>
      <c r="H19" s="530"/>
      <c r="I19" s="530"/>
      <c r="J19" s="530"/>
      <c r="K19" s="530"/>
      <c r="L19" s="538">
        <v>63</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149</v>
      </c>
      <c r="AZ19" s="442"/>
      <c r="BA19" s="442"/>
      <c r="BB19" s="442"/>
      <c r="BC19" s="442"/>
      <c r="BD19" s="442"/>
      <c r="BE19" s="442"/>
      <c r="BF19" s="442"/>
      <c r="BG19" s="442"/>
      <c r="BH19" s="442"/>
      <c r="BI19" s="442"/>
      <c r="BJ19" s="442"/>
      <c r="BK19" s="442"/>
      <c r="BL19" s="442"/>
      <c r="BM19" s="443"/>
      <c r="BN19" s="407">
        <v>7247101</v>
      </c>
      <c r="BO19" s="408"/>
      <c r="BP19" s="408"/>
      <c r="BQ19" s="408"/>
      <c r="BR19" s="408"/>
      <c r="BS19" s="408"/>
      <c r="BT19" s="408"/>
      <c r="BU19" s="409"/>
      <c r="BV19" s="407">
        <v>6914716</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150</v>
      </c>
      <c r="C20" s="450"/>
      <c r="D20" s="450"/>
      <c r="E20" s="530"/>
      <c r="F20" s="530"/>
      <c r="G20" s="530"/>
      <c r="H20" s="530"/>
      <c r="I20" s="530"/>
      <c r="J20" s="530"/>
      <c r="K20" s="530"/>
      <c r="L20" s="538">
        <v>4432</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151</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152</v>
      </c>
      <c r="C22" s="551"/>
      <c r="D22" s="552"/>
      <c r="E22" s="419" t="s">
        <v>1</v>
      </c>
      <c r="F22" s="424"/>
      <c r="G22" s="424"/>
      <c r="H22" s="424"/>
      <c r="I22" s="424"/>
      <c r="J22" s="424"/>
      <c r="K22" s="414"/>
      <c r="L22" s="419" t="s">
        <v>153</v>
      </c>
      <c r="M22" s="424"/>
      <c r="N22" s="424"/>
      <c r="O22" s="424"/>
      <c r="P22" s="414"/>
      <c r="Q22" s="582" t="s">
        <v>154</v>
      </c>
      <c r="R22" s="583"/>
      <c r="S22" s="583"/>
      <c r="T22" s="583"/>
      <c r="U22" s="583"/>
      <c r="V22" s="584"/>
      <c r="W22" s="550" t="s">
        <v>155</v>
      </c>
      <c r="X22" s="551"/>
      <c r="Y22" s="552"/>
      <c r="Z22" s="419" t="s">
        <v>1</v>
      </c>
      <c r="AA22" s="424"/>
      <c r="AB22" s="424"/>
      <c r="AC22" s="424"/>
      <c r="AD22" s="424"/>
      <c r="AE22" s="424"/>
      <c r="AF22" s="424"/>
      <c r="AG22" s="414"/>
      <c r="AH22" s="588" t="s">
        <v>156</v>
      </c>
      <c r="AI22" s="424"/>
      <c r="AJ22" s="424"/>
      <c r="AK22" s="424"/>
      <c r="AL22" s="414"/>
      <c r="AM22" s="588" t="s">
        <v>157</v>
      </c>
      <c r="AN22" s="589"/>
      <c r="AO22" s="589"/>
      <c r="AP22" s="589"/>
      <c r="AQ22" s="589"/>
      <c r="AR22" s="590"/>
      <c r="AS22" s="582" t="s">
        <v>154</v>
      </c>
      <c r="AT22" s="583"/>
      <c r="AU22" s="583"/>
      <c r="AV22" s="583"/>
      <c r="AW22" s="583"/>
      <c r="AX22" s="594"/>
      <c r="AY22" s="367" t="s">
        <v>158</v>
      </c>
      <c r="AZ22" s="368"/>
      <c r="BA22" s="368"/>
      <c r="BB22" s="368"/>
      <c r="BC22" s="368"/>
      <c r="BD22" s="368"/>
      <c r="BE22" s="368"/>
      <c r="BF22" s="368"/>
      <c r="BG22" s="368"/>
      <c r="BH22" s="368"/>
      <c r="BI22" s="368"/>
      <c r="BJ22" s="368"/>
      <c r="BK22" s="368"/>
      <c r="BL22" s="368"/>
      <c r="BM22" s="369"/>
      <c r="BN22" s="370">
        <v>8585955</v>
      </c>
      <c r="BO22" s="371"/>
      <c r="BP22" s="371"/>
      <c r="BQ22" s="371"/>
      <c r="BR22" s="371"/>
      <c r="BS22" s="371"/>
      <c r="BT22" s="371"/>
      <c r="BU22" s="372"/>
      <c r="BV22" s="370">
        <v>8968588</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159</v>
      </c>
      <c r="AZ23" s="442"/>
      <c r="BA23" s="442"/>
      <c r="BB23" s="442"/>
      <c r="BC23" s="442"/>
      <c r="BD23" s="442"/>
      <c r="BE23" s="442"/>
      <c r="BF23" s="442"/>
      <c r="BG23" s="442"/>
      <c r="BH23" s="442"/>
      <c r="BI23" s="442"/>
      <c r="BJ23" s="442"/>
      <c r="BK23" s="442"/>
      <c r="BL23" s="442"/>
      <c r="BM23" s="443"/>
      <c r="BN23" s="407">
        <v>5607369</v>
      </c>
      <c r="BO23" s="408"/>
      <c r="BP23" s="408"/>
      <c r="BQ23" s="408"/>
      <c r="BR23" s="408"/>
      <c r="BS23" s="408"/>
      <c r="BT23" s="408"/>
      <c r="BU23" s="409"/>
      <c r="BV23" s="407">
        <v>5831120</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160</v>
      </c>
      <c r="F24" s="437"/>
      <c r="G24" s="437"/>
      <c r="H24" s="437"/>
      <c r="I24" s="437"/>
      <c r="J24" s="437"/>
      <c r="K24" s="438"/>
      <c r="L24" s="458">
        <v>1</v>
      </c>
      <c r="M24" s="459"/>
      <c r="N24" s="459"/>
      <c r="O24" s="459"/>
      <c r="P24" s="501"/>
      <c r="Q24" s="458">
        <v>7130</v>
      </c>
      <c r="R24" s="459"/>
      <c r="S24" s="459"/>
      <c r="T24" s="459"/>
      <c r="U24" s="459"/>
      <c r="V24" s="501"/>
      <c r="W24" s="553"/>
      <c r="X24" s="554"/>
      <c r="Y24" s="555"/>
      <c r="Z24" s="457" t="s">
        <v>161</v>
      </c>
      <c r="AA24" s="437"/>
      <c r="AB24" s="437"/>
      <c r="AC24" s="437"/>
      <c r="AD24" s="437"/>
      <c r="AE24" s="437"/>
      <c r="AF24" s="437"/>
      <c r="AG24" s="438"/>
      <c r="AH24" s="458">
        <v>130</v>
      </c>
      <c r="AI24" s="459"/>
      <c r="AJ24" s="459"/>
      <c r="AK24" s="459"/>
      <c r="AL24" s="501"/>
      <c r="AM24" s="458">
        <v>400530</v>
      </c>
      <c r="AN24" s="459"/>
      <c r="AO24" s="459"/>
      <c r="AP24" s="459"/>
      <c r="AQ24" s="459"/>
      <c r="AR24" s="501"/>
      <c r="AS24" s="458">
        <v>3081</v>
      </c>
      <c r="AT24" s="459"/>
      <c r="AU24" s="459"/>
      <c r="AV24" s="459"/>
      <c r="AW24" s="459"/>
      <c r="AX24" s="460"/>
      <c r="AY24" s="523" t="s">
        <v>162</v>
      </c>
      <c r="AZ24" s="524"/>
      <c r="BA24" s="524"/>
      <c r="BB24" s="524"/>
      <c r="BC24" s="524"/>
      <c r="BD24" s="524"/>
      <c r="BE24" s="524"/>
      <c r="BF24" s="524"/>
      <c r="BG24" s="524"/>
      <c r="BH24" s="524"/>
      <c r="BI24" s="524"/>
      <c r="BJ24" s="524"/>
      <c r="BK24" s="524"/>
      <c r="BL24" s="524"/>
      <c r="BM24" s="525"/>
      <c r="BN24" s="407">
        <v>7018368</v>
      </c>
      <c r="BO24" s="408"/>
      <c r="BP24" s="408"/>
      <c r="BQ24" s="408"/>
      <c r="BR24" s="408"/>
      <c r="BS24" s="408"/>
      <c r="BT24" s="408"/>
      <c r="BU24" s="409"/>
      <c r="BV24" s="407">
        <v>7242296</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163</v>
      </c>
      <c r="F25" s="437"/>
      <c r="G25" s="437"/>
      <c r="H25" s="437"/>
      <c r="I25" s="437"/>
      <c r="J25" s="437"/>
      <c r="K25" s="438"/>
      <c r="L25" s="458">
        <v>1</v>
      </c>
      <c r="M25" s="459"/>
      <c r="N25" s="459"/>
      <c r="O25" s="459"/>
      <c r="P25" s="501"/>
      <c r="Q25" s="458">
        <v>5870</v>
      </c>
      <c r="R25" s="459"/>
      <c r="S25" s="459"/>
      <c r="T25" s="459"/>
      <c r="U25" s="459"/>
      <c r="V25" s="501"/>
      <c r="W25" s="553"/>
      <c r="X25" s="554"/>
      <c r="Y25" s="555"/>
      <c r="Z25" s="457" t="s">
        <v>164</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165</v>
      </c>
      <c r="AZ25" s="368"/>
      <c r="BA25" s="368"/>
      <c r="BB25" s="368"/>
      <c r="BC25" s="368"/>
      <c r="BD25" s="368"/>
      <c r="BE25" s="368"/>
      <c r="BF25" s="368"/>
      <c r="BG25" s="368"/>
      <c r="BH25" s="368"/>
      <c r="BI25" s="368"/>
      <c r="BJ25" s="368"/>
      <c r="BK25" s="368"/>
      <c r="BL25" s="368"/>
      <c r="BM25" s="369"/>
      <c r="BN25" s="370">
        <v>385932</v>
      </c>
      <c r="BO25" s="371"/>
      <c r="BP25" s="371"/>
      <c r="BQ25" s="371"/>
      <c r="BR25" s="371"/>
      <c r="BS25" s="371"/>
      <c r="BT25" s="371"/>
      <c r="BU25" s="372"/>
      <c r="BV25" s="370">
        <v>297314</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166</v>
      </c>
      <c r="F26" s="437"/>
      <c r="G26" s="437"/>
      <c r="H26" s="437"/>
      <c r="I26" s="437"/>
      <c r="J26" s="437"/>
      <c r="K26" s="438"/>
      <c r="L26" s="458">
        <v>1</v>
      </c>
      <c r="M26" s="459"/>
      <c r="N26" s="459"/>
      <c r="O26" s="459"/>
      <c r="P26" s="501"/>
      <c r="Q26" s="458">
        <v>5640</v>
      </c>
      <c r="R26" s="459"/>
      <c r="S26" s="459"/>
      <c r="T26" s="459"/>
      <c r="U26" s="459"/>
      <c r="V26" s="501"/>
      <c r="W26" s="553"/>
      <c r="X26" s="554"/>
      <c r="Y26" s="555"/>
      <c r="Z26" s="457" t="s">
        <v>167</v>
      </c>
      <c r="AA26" s="559"/>
      <c r="AB26" s="559"/>
      <c r="AC26" s="559"/>
      <c r="AD26" s="559"/>
      <c r="AE26" s="559"/>
      <c r="AF26" s="559"/>
      <c r="AG26" s="560"/>
      <c r="AH26" s="458">
        <v>10</v>
      </c>
      <c r="AI26" s="459"/>
      <c r="AJ26" s="459"/>
      <c r="AK26" s="459"/>
      <c r="AL26" s="501"/>
      <c r="AM26" s="458">
        <v>34460</v>
      </c>
      <c r="AN26" s="459"/>
      <c r="AO26" s="459"/>
      <c r="AP26" s="459"/>
      <c r="AQ26" s="459"/>
      <c r="AR26" s="501"/>
      <c r="AS26" s="458">
        <v>3446</v>
      </c>
      <c r="AT26" s="459"/>
      <c r="AU26" s="459"/>
      <c r="AV26" s="459"/>
      <c r="AW26" s="459"/>
      <c r="AX26" s="460"/>
      <c r="AY26" s="410" t="s">
        <v>168</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169</v>
      </c>
      <c r="F27" s="437"/>
      <c r="G27" s="437"/>
      <c r="H27" s="437"/>
      <c r="I27" s="437"/>
      <c r="J27" s="437"/>
      <c r="K27" s="438"/>
      <c r="L27" s="458">
        <v>1</v>
      </c>
      <c r="M27" s="459"/>
      <c r="N27" s="459"/>
      <c r="O27" s="459"/>
      <c r="P27" s="501"/>
      <c r="Q27" s="458">
        <v>3080</v>
      </c>
      <c r="R27" s="459"/>
      <c r="S27" s="459"/>
      <c r="T27" s="459"/>
      <c r="U27" s="459"/>
      <c r="V27" s="501"/>
      <c r="W27" s="553"/>
      <c r="X27" s="554"/>
      <c r="Y27" s="555"/>
      <c r="Z27" s="457" t="s">
        <v>170</v>
      </c>
      <c r="AA27" s="437"/>
      <c r="AB27" s="437"/>
      <c r="AC27" s="437"/>
      <c r="AD27" s="437"/>
      <c r="AE27" s="437"/>
      <c r="AF27" s="437"/>
      <c r="AG27" s="438"/>
      <c r="AH27" s="458">
        <v>1</v>
      </c>
      <c r="AI27" s="459"/>
      <c r="AJ27" s="459"/>
      <c r="AK27" s="459"/>
      <c r="AL27" s="501"/>
      <c r="AM27" s="458" t="s">
        <v>171</v>
      </c>
      <c r="AN27" s="459"/>
      <c r="AO27" s="459"/>
      <c r="AP27" s="459"/>
      <c r="AQ27" s="459"/>
      <c r="AR27" s="501"/>
      <c r="AS27" s="458" t="s">
        <v>171</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133000</v>
      </c>
      <c r="BO27" s="527"/>
      <c r="BP27" s="527"/>
      <c r="BQ27" s="527"/>
      <c r="BR27" s="527"/>
      <c r="BS27" s="527"/>
      <c r="BT27" s="527"/>
      <c r="BU27" s="528"/>
      <c r="BV27" s="526">
        <v>133000</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173</v>
      </c>
      <c r="F28" s="437"/>
      <c r="G28" s="437"/>
      <c r="H28" s="437"/>
      <c r="I28" s="437"/>
      <c r="J28" s="437"/>
      <c r="K28" s="438"/>
      <c r="L28" s="458">
        <v>1</v>
      </c>
      <c r="M28" s="459"/>
      <c r="N28" s="459"/>
      <c r="O28" s="459"/>
      <c r="P28" s="501"/>
      <c r="Q28" s="458">
        <v>2530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866096</v>
      </c>
      <c r="BO28" s="371"/>
      <c r="BP28" s="371"/>
      <c r="BQ28" s="371"/>
      <c r="BR28" s="371"/>
      <c r="BS28" s="371"/>
      <c r="BT28" s="371"/>
      <c r="BU28" s="372"/>
      <c r="BV28" s="370">
        <v>1079477</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176</v>
      </c>
      <c r="F29" s="437"/>
      <c r="G29" s="437"/>
      <c r="H29" s="437"/>
      <c r="I29" s="437"/>
      <c r="J29" s="437"/>
      <c r="K29" s="438"/>
      <c r="L29" s="458">
        <v>10</v>
      </c>
      <c r="M29" s="459"/>
      <c r="N29" s="459"/>
      <c r="O29" s="459"/>
      <c r="P29" s="501"/>
      <c r="Q29" s="458">
        <v>2300</v>
      </c>
      <c r="R29" s="459"/>
      <c r="S29" s="459"/>
      <c r="T29" s="459"/>
      <c r="U29" s="459"/>
      <c r="V29" s="501"/>
      <c r="W29" s="556"/>
      <c r="X29" s="557"/>
      <c r="Y29" s="558"/>
      <c r="Z29" s="457" t="s">
        <v>177</v>
      </c>
      <c r="AA29" s="437"/>
      <c r="AB29" s="437"/>
      <c r="AC29" s="437"/>
      <c r="AD29" s="437"/>
      <c r="AE29" s="437"/>
      <c r="AF29" s="437"/>
      <c r="AG29" s="438"/>
      <c r="AH29" s="458">
        <v>131</v>
      </c>
      <c r="AI29" s="459"/>
      <c r="AJ29" s="459"/>
      <c r="AK29" s="459"/>
      <c r="AL29" s="501"/>
      <c r="AM29" s="458">
        <v>404472</v>
      </c>
      <c r="AN29" s="459"/>
      <c r="AO29" s="459"/>
      <c r="AP29" s="459"/>
      <c r="AQ29" s="459"/>
      <c r="AR29" s="501"/>
      <c r="AS29" s="458">
        <v>3088</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55356</v>
      </c>
      <c r="BO29" s="408"/>
      <c r="BP29" s="408"/>
      <c r="BQ29" s="408"/>
      <c r="BR29" s="408"/>
      <c r="BS29" s="408"/>
      <c r="BT29" s="408"/>
      <c r="BU29" s="409"/>
      <c r="BV29" s="407">
        <v>105340</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97.4</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2179512</v>
      </c>
      <c r="BO30" s="527"/>
      <c r="BP30" s="527"/>
      <c r="BQ30" s="527"/>
      <c r="BR30" s="527"/>
      <c r="BS30" s="527"/>
      <c r="BT30" s="527"/>
      <c r="BU30" s="528"/>
      <c r="BV30" s="526">
        <v>2370300</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5</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7</v>
      </c>
      <c r="BX34" s="597"/>
      <c r="BY34" s="598" t="str">
        <f>IF('各会計、関係団体の財政状況及び健全化判断比率'!B68="","",'各会計、関係団体の財政状況及び健全化判断比率'!B68)</f>
        <v>酒田地区広域行政組合</v>
      </c>
      <c r="BZ34" s="598"/>
      <c r="CA34" s="598"/>
      <c r="CB34" s="598"/>
      <c r="CC34" s="598"/>
      <c r="CD34" s="598"/>
      <c r="CE34" s="598"/>
      <c r="CF34" s="598"/>
      <c r="CG34" s="598"/>
      <c r="CH34" s="598"/>
      <c r="CI34" s="598"/>
      <c r="CJ34" s="598"/>
      <c r="CK34" s="598"/>
      <c r="CL34" s="598"/>
      <c r="CM34" s="598"/>
      <c r="CN34" s="169"/>
      <c r="CO34" s="597">
        <f>IF(CQ34="","",MAX(C34:D43,U34:V43,AM34:AN43,BE34:BF43,BW34:BX43)+1)</f>
        <v>17</v>
      </c>
      <c r="CP34" s="597"/>
      <c r="CQ34" s="598" t="str">
        <f>IF('各会計、関係団体の財政状況及び健全化判断比率'!BS7="","",'各会計、関係団体の財政状況及び健全化判断比率'!BS7)</f>
        <v>遊佐町総合交流促進施設株式会社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69"/>
      <c r="AM35" s="597">
        <f t="shared" ref="AM35:AM43" si="0">IF(AO35="","",AM34+1)</f>
        <v>6</v>
      </c>
      <c r="AN35" s="597"/>
      <c r="AO35" s="598" t="str">
        <f>IF('各会計、関係団体の財政状況及び健全化判断比率'!B32="","",'各会計、関係団体の財政状況及び健全化判断比率'!B32)</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8</v>
      </c>
      <c r="BX35" s="597"/>
      <c r="BY35" s="598" t="str">
        <f>IF('各会計、関係団体の財政状況及び健全化判断比率'!B69="","",'各会計、関係団体の財政状況及び健全化判断比率'!B69)</f>
        <v>庄内広域行政組合（普通会計分）</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9</v>
      </c>
      <c r="BX36" s="597"/>
      <c r="BY36" s="598" t="str">
        <f>IF('各会計、関係団体の財政状況及び健全化判断比率'!B70="","",'各会計、関係団体の財政状況及び健全化判断比率'!B70)</f>
        <v>庄内広域行政組合（青果市場事業特別会計分）</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10</v>
      </c>
      <c r="BX37" s="597"/>
      <c r="BY37" s="598" t="str">
        <f>IF('各会計、関係団体の財政状況及び健全化判断比率'!B71="","",'各会計、関係団体の財政状況及び健全化判断比率'!B71)</f>
        <v>庄内広域行政組合（庄内食肉流通センター事業特別会計分）</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11</v>
      </c>
      <c r="BX38" s="597"/>
      <c r="BY38" s="598" t="str">
        <f>IF('各会計、関係団体の財政状況及び健全化判断比率'!B72="","",'各会計、関係団体の財政状況及び健全化判断比率'!B72)</f>
        <v>山形県消防補償等組合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12</v>
      </c>
      <c r="BX39" s="597"/>
      <c r="BY39" s="598" t="str">
        <f>IF('各会計、関係団体の財政状況及び健全化判断比率'!B73="","",'各会計、関係団体の財政状況及び健全化判断比率'!B73)</f>
        <v>山形県自治会館管理組合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13</v>
      </c>
      <c r="BX40" s="597"/>
      <c r="BY40" s="598" t="str">
        <f>IF('各会計、関係団体の財政状況及び健全化判断比率'!B74="","",'各会計、関係団体の財政状況及び健全化判断比率'!B74)</f>
        <v>山形県市町村職員退職手当組合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14</v>
      </c>
      <c r="BX41" s="597"/>
      <c r="BY41" s="598" t="str">
        <f>IF('各会計、関係団体の財政状況及び健全化判断比率'!B75="","",'各会計、関係団体の財政状況及び健全化判断比率'!B75)</f>
        <v>山形県市町村交通災害共済組合</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f t="shared" si="2"/>
        <v>15</v>
      </c>
      <c r="BX42" s="597"/>
      <c r="BY42" s="598" t="str">
        <f>IF('各会計、関係団体の財政状況及び健全化判断比率'!B76="","",'各会計、関係団体の財政状況及び健全化判断比率'!B76)</f>
        <v>山形県後期高齢者医療広域連合（普通会計分）</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f t="shared" si="2"/>
        <v>16</v>
      </c>
      <c r="BX43" s="597"/>
      <c r="BY43" s="598" t="str">
        <f>IF('各会計、関係団体の財政状況及び健全化判断比率'!B77="","",'各会計、関係団体の財政状況及び健全化判断比率'!B77)</f>
        <v>山形県後期高齢者医療広域連合（事業会計分）</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NTFyQS4+IUeJd8hxwVy3ExMZcPMCzc71Fr7nynPWDjSxP+7lmeGYj8YGSfK38AhMqAejDRaOdjs+Oy/7idUcmw==" saltValue="q4wrmtkVMES7KjEuu61gW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5" zoomScaleNormal="8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15">
      <c r="A34" s="22"/>
      <c r="B34" s="31"/>
      <c r="C34" s="1151" t="s">
        <v>532</v>
      </c>
      <c r="D34" s="1151"/>
      <c r="E34" s="1152"/>
      <c r="F34" s="32">
        <v>10.51</v>
      </c>
      <c r="G34" s="33">
        <v>10.83</v>
      </c>
      <c r="H34" s="33">
        <v>11.32</v>
      </c>
      <c r="I34" s="33">
        <v>11.69</v>
      </c>
      <c r="J34" s="34">
        <v>12.42</v>
      </c>
      <c r="K34" s="22"/>
      <c r="L34" s="22"/>
      <c r="M34" s="22"/>
      <c r="N34" s="22"/>
      <c r="O34" s="22"/>
      <c r="P34" s="22"/>
    </row>
    <row r="35" spans="1:16" ht="39" customHeight="1" x14ac:dyDescent="0.15">
      <c r="A35" s="22"/>
      <c r="B35" s="35"/>
      <c r="C35" s="1145" t="s">
        <v>533</v>
      </c>
      <c r="D35" s="1146"/>
      <c r="E35" s="1147"/>
      <c r="F35" s="36">
        <v>10.15</v>
      </c>
      <c r="G35" s="37">
        <v>10.08</v>
      </c>
      <c r="H35" s="37">
        <v>10.199999999999999</v>
      </c>
      <c r="I35" s="37">
        <v>10.89</v>
      </c>
      <c r="J35" s="38">
        <v>10.14</v>
      </c>
      <c r="K35" s="22"/>
      <c r="L35" s="22"/>
      <c r="M35" s="22"/>
      <c r="N35" s="22"/>
      <c r="O35" s="22"/>
      <c r="P35" s="22"/>
    </row>
    <row r="36" spans="1:16" ht="39" customHeight="1" x14ac:dyDescent="0.15">
      <c r="A36" s="22"/>
      <c r="B36" s="35"/>
      <c r="C36" s="1145" t="s">
        <v>534</v>
      </c>
      <c r="D36" s="1146"/>
      <c r="E36" s="1147"/>
      <c r="F36" s="36" t="s">
        <v>485</v>
      </c>
      <c r="G36" s="37" t="s">
        <v>485</v>
      </c>
      <c r="H36" s="37" t="s">
        <v>485</v>
      </c>
      <c r="I36" s="37" t="s">
        <v>485</v>
      </c>
      <c r="J36" s="38">
        <v>3.42</v>
      </c>
      <c r="K36" s="22"/>
      <c r="L36" s="22"/>
      <c r="M36" s="22"/>
      <c r="N36" s="22"/>
      <c r="O36" s="22"/>
      <c r="P36" s="22"/>
    </row>
    <row r="37" spans="1:16" ht="39" customHeight="1" x14ac:dyDescent="0.15">
      <c r="A37" s="22"/>
      <c r="B37" s="35"/>
      <c r="C37" s="1145" t="s">
        <v>535</v>
      </c>
      <c r="D37" s="1146"/>
      <c r="E37" s="1147"/>
      <c r="F37" s="36">
        <v>1.2</v>
      </c>
      <c r="G37" s="37">
        <v>1.22</v>
      </c>
      <c r="H37" s="37">
        <v>1.33</v>
      </c>
      <c r="I37" s="37">
        <v>2.16</v>
      </c>
      <c r="J37" s="38">
        <v>1.62</v>
      </c>
      <c r="K37" s="22"/>
      <c r="L37" s="22"/>
      <c r="M37" s="22"/>
      <c r="N37" s="22"/>
      <c r="O37" s="22"/>
      <c r="P37" s="22"/>
    </row>
    <row r="38" spans="1:16" ht="39" customHeight="1" x14ac:dyDescent="0.15">
      <c r="A38" s="22"/>
      <c r="B38" s="35"/>
      <c r="C38" s="1145" t="s">
        <v>536</v>
      </c>
      <c r="D38" s="1146"/>
      <c r="E38" s="1147"/>
      <c r="F38" s="36">
        <v>0.72</v>
      </c>
      <c r="G38" s="37">
        <v>1.0900000000000001</v>
      </c>
      <c r="H38" s="37">
        <v>0.88</v>
      </c>
      <c r="I38" s="37">
        <v>1.17</v>
      </c>
      <c r="J38" s="38">
        <v>0.69</v>
      </c>
      <c r="K38" s="22"/>
      <c r="L38" s="22"/>
      <c r="M38" s="22"/>
      <c r="N38" s="22"/>
      <c r="O38" s="22"/>
      <c r="P38" s="22"/>
    </row>
    <row r="39" spans="1:16" ht="39" customHeight="1" x14ac:dyDescent="0.15">
      <c r="A39" s="22"/>
      <c r="B39" s="35"/>
      <c r="C39" s="1145" t="s">
        <v>537</v>
      </c>
      <c r="D39" s="1146"/>
      <c r="E39" s="1147"/>
      <c r="F39" s="36">
        <v>0.01</v>
      </c>
      <c r="G39" s="37">
        <v>0.02</v>
      </c>
      <c r="H39" s="37">
        <v>0.01</v>
      </c>
      <c r="I39" s="37">
        <v>0.01</v>
      </c>
      <c r="J39" s="38">
        <v>0.04</v>
      </c>
      <c r="K39" s="22"/>
      <c r="L39" s="22"/>
      <c r="M39" s="22"/>
      <c r="N39" s="22"/>
      <c r="O39" s="22"/>
      <c r="P39" s="22"/>
    </row>
    <row r="40" spans="1:16" ht="39" customHeight="1" x14ac:dyDescent="0.15">
      <c r="A40" s="22"/>
      <c r="B40" s="35"/>
      <c r="C40" s="1145"/>
      <c r="D40" s="1146"/>
      <c r="E40" s="1147"/>
      <c r="F40" s="36"/>
      <c r="G40" s="37"/>
      <c r="H40" s="37"/>
      <c r="I40" s="37"/>
      <c r="J40" s="38"/>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538</v>
      </c>
      <c r="D42" s="1146"/>
      <c r="E42" s="1147"/>
      <c r="F42" s="36" t="s">
        <v>485</v>
      </c>
      <c r="G42" s="37" t="s">
        <v>485</v>
      </c>
      <c r="H42" s="37" t="s">
        <v>485</v>
      </c>
      <c r="I42" s="37" t="s">
        <v>485</v>
      </c>
      <c r="J42" s="38" t="s">
        <v>485</v>
      </c>
      <c r="K42" s="22"/>
      <c r="L42" s="22"/>
      <c r="M42" s="22"/>
      <c r="N42" s="22"/>
      <c r="O42" s="22"/>
      <c r="P42" s="22"/>
    </row>
    <row r="43" spans="1:16" ht="39" customHeight="1" thickBot="1" x14ac:dyDescent="0.2">
      <c r="A43" s="22"/>
      <c r="B43" s="40"/>
      <c r="C43" s="1148" t="s">
        <v>539</v>
      </c>
      <c r="D43" s="1149"/>
      <c r="E43" s="1150"/>
      <c r="F43" s="41">
        <v>1.24</v>
      </c>
      <c r="G43" s="42">
        <v>1.26</v>
      </c>
      <c r="H43" s="42">
        <v>1.33</v>
      </c>
      <c r="I43" s="42">
        <v>1.89</v>
      </c>
      <c r="J43" s="43" t="s">
        <v>485</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UrfiaSm3993DB0tt1Yf4mX+wlWHkluP5td84+Xs7BHbP2h7vmwuwbSK/VGVzP+QDtzPovZuXFah3hUxwuEUjTA==" saltValue="o+szaYzG66pXTGyD5QhDD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85" zoomScaleNormal="8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842</v>
      </c>
      <c r="L45" s="60">
        <v>857</v>
      </c>
      <c r="M45" s="60">
        <v>918</v>
      </c>
      <c r="N45" s="60">
        <v>1003</v>
      </c>
      <c r="O45" s="61">
        <v>961</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485</v>
      </c>
      <c r="L46" s="64" t="s">
        <v>485</v>
      </c>
      <c r="M46" s="64" t="s">
        <v>485</v>
      </c>
      <c r="N46" s="64" t="s">
        <v>485</v>
      </c>
      <c r="O46" s="65" t="s">
        <v>485</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485</v>
      </c>
      <c r="L47" s="64" t="s">
        <v>485</v>
      </c>
      <c r="M47" s="64" t="s">
        <v>485</v>
      </c>
      <c r="N47" s="64" t="s">
        <v>485</v>
      </c>
      <c r="O47" s="65" t="s">
        <v>485</v>
      </c>
      <c r="P47" s="48"/>
      <c r="Q47" s="48"/>
      <c r="R47" s="48"/>
      <c r="S47" s="48"/>
      <c r="T47" s="48"/>
      <c r="U47" s="48"/>
    </row>
    <row r="48" spans="1:21" ht="30.75" customHeight="1" x14ac:dyDescent="0.15">
      <c r="A48" s="48"/>
      <c r="B48" s="1155"/>
      <c r="C48" s="1156"/>
      <c r="D48" s="62"/>
      <c r="E48" s="1161" t="s">
        <v>13</v>
      </c>
      <c r="F48" s="1161"/>
      <c r="G48" s="1161"/>
      <c r="H48" s="1161"/>
      <c r="I48" s="1161"/>
      <c r="J48" s="1162"/>
      <c r="K48" s="63">
        <v>506</v>
      </c>
      <c r="L48" s="64">
        <v>540</v>
      </c>
      <c r="M48" s="64">
        <v>516</v>
      </c>
      <c r="N48" s="64">
        <v>444</v>
      </c>
      <c r="O48" s="65">
        <v>408</v>
      </c>
      <c r="P48" s="48"/>
      <c r="Q48" s="48"/>
      <c r="R48" s="48"/>
      <c r="S48" s="48"/>
      <c r="T48" s="48"/>
      <c r="U48" s="48"/>
    </row>
    <row r="49" spans="1:21" ht="30.75" customHeight="1" x14ac:dyDescent="0.15">
      <c r="A49" s="48"/>
      <c r="B49" s="1155"/>
      <c r="C49" s="1156"/>
      <c r="D49" s="62"/>
      <c r="E49" s="1161" t="s">
        <v>14</v>
      </c>
      <c r="F49" s="1161"/>
      <c r="G49" s="1161"/>
      <c r="H49" s="1161"/>
      <c r="I49" s="1161"/>
      <c r="J49" s="1162"/>
      <c r="K49" s="63">
        <v>2</v>
      </c>
      <c r="L49" s="64">
        <v>2</v>
      </c>
      <c r="M49" s="64">
        <v>2</v>
      </c>
      <c r="N49" s="64">
        <v>2</v>
      </c>
      <c r="O49" s="65">
        <v>2</v>
      </c>
      <c r="P49" s="48"/>
      <c r="Q49" s="48"/>
      <c r="R49" s="48"/>
      <c r="S49" s="48"/>
      <c r="T49" s="48"/>
      <c r="U49" s="48"/>
    </row>
    <row r="50" spans="1:21" ht="30.75" customHeight="1" x14ac:dyDescent="0.15">
      <c r="A50" s="48"/>
      <c r="B50" s="1155"/>
      <c r="C50" s="1156"/>
      <c r="D50" s="62"/>
      <c r="E50" s="1161" t="s">
        <v>15</v>
      </c>
      <c r="F50" s="1161"/>
      <c r="G50" s="1161"/>
      <c r="H50" s="1161"/>
      <c r="I50" s="1161"/>
      <c r="J50" s="1162"/>
      <c r="K50" s="63" t="s">
        <v>485</v>
      </c>
      <c r="L50" s="64" t="s">
        <v>485</v>
      </c>
      <c r="M50" s="64" t="s">
        <v>485</v>
      </c>
      <c r="N50" s="64" t="s">
        <v>485</v>
      </c>
      <c r="O50" s="65" t="s">
        <v>485</v>
      </c>
      <c r="P50" s="48"/>
      <c r="Q50" s="48"/>
      <c r="R50" s="48"/>
      <c r="S50" s="48"/>
      <c r="T50" s="48"/>
      <c r="U50" s="48"/>
    </row>
    <row r="51" spans="1:21" ht="30.75" customHeight="1" x14ac:dyDescent="0.15">
      <c r="A51" s="48"/>
      <c r="B51" s="1157"/>
      <c r="C51" s="1158"/>
      <c r="D51" s="66"/>
      <c r="E51" s="1161" t="s">
        <v>16</v>
      </c>
      <c r="F51" s="1161"/>
      <c r="G51" s="1161"/>
      <c r="H51" s="1161"/>
      <c r="I51" s="1161"/>
      <c r="J51" s="1162"/>
      <c r="K51" s="63" t="s">
        <v>485</v>
      </c>
      <c r="L51" s="64" t="s">
        <v>485</v>
      </c>
      <c r="M51" s="64" t="s">
        <v>485</v>
      </c>
      <c r="N51" s="64" t="s">
        <v>485</v>
      </c>
      <c r="O51" s="65" t="s">
        <v>485</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941</v>
      </c>
      <c r="L52" s="64">
        <v>938</v>
      </c>
      <c r="M52" s="64">
        <v>915</v>
      </c>
      <c r="N52" s="64">
        <v>929</v>
      </c>
      <c r="O52" s="65">
        <v>886</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409</v>
      </c>
      <c r="L53" s="69">
        <v>461</v>
      </c>
      <c r="M53" s="69">
        <v>521</v>
      </c>
      <c r="N53" s="69">
        <v>520</v>
      </c>
      <c r="O53" s="70">
        <v>485</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540</v>
      </c>
      <c r="L57" s="81" t="s">
        <v>541</v>
      </c>
      <c r="M57" s="81" t="s">
        <v>542</v>
      </c>
      <c r="N57" s="81" t="s">
        <v>543</v>
      </c>
      <c r="O57" s="82" t="s">
        <v>544</v>
      </c>
      <c r="P57" s="48"/>
      <c r="Q57" s="48"/>
      <c r="R57" s="48"/>
      <c r="S57" s="48"/>
      <c r="T57" s="48"/>
      <c r="U57" s="48"/>
    </row>
    <row r="58" spans="1:21" ht="31.5" customHeight="1" x14ac:dyDescent="0.15">
      <c r="B58" s="1169" t="s">
        <v>24</v>
      </c>
      <c r="C58" s="1170"/>
      <c r="D58" s="1175" t="s">
        <v>25</v>
      </c>
      <c r="E58" s="1176"/>
      <c r="F58" s="1176"/>
      <c r="G58" s="1176"/>
      <c r="H58" s="1176"/>
      <c r="I58" s="1176"/>
      <c r="J58" s="1177"/>
      <c r="K58" s="83" t="s">
        <v>485</v>
      </c>
      <c r="L58" s="84" t="s">
        <v>485</v>
      </c>
      <c r="M58" s="84" t="s">
        <v>485</v>
      </c>
      <c r="N58" s="84" t="s">
        <v>485</v>
      </c>
      <c r="O58" s="85" t="s">
        <v>485</v>
      </c>
    </row>
    <row r="59" spans="1:21" ht="31.5" customHeight="1" x14ac:dyDescent="0.15">
      <c r="B59" s="1171"/>
      <c r="C59" s="1172"/>
      <c r="D59" s="1178" t="s">
        <v>26</v>
      </c>
      <c r="E59" s="1179"/>
      <c r="F59" s="1179"/>
      <c r="G59" s="1179"/>
      <c r="H59" s="1179"/>
      <c r="I59" s="1179"/>
      <c r="J59" s="1180"/>
      <c r="K59" s="86" t="s">
        <v>485</v>
      </c>
      <c r="L59" s="87" t="s">
        <v>485</v>
      </c>
      <c r="M59" s="87" t="s">
        <v>485</v>
      </c>
      <c r="N59" s="87" t="s">
        <v>485</v>
      </c>
      <c r="O59" s="88" t="s">
        <v>485</v>
      </c>
    </row>
    <row r="60" spans="1:21" ht="31.5" customHeight="1" thickBot="1" x14ac:dyDescent="0.2">
      <c r="B60" s="1173"/>
      <c r="C60" s="1174"/>
      <c r="D60" s="1181" t="s">
        <v>27</v>
      </c>
      <c r="E60" s="1182"/>
      <c r="F60" s="1182"/>
      <c r="G60" s="1182"/>
      <c r="H60" s="1182"/>
      <c r="I60" s="1182"/>
      <c r="J60" s="1183"/>
      <c r="K60" s="89" t="s">
        <v>485</v>
      </c>
      <c r="L60" s="90" t="s">
        <v>485</v>
      </c>
      <c r="M60" s="90" t="s">
        <v>485</v>
      </c>
      <c r="N60" s="90" t="s">
        <v>485</v>
      </c>
      <c r="O60" s="91" t="s">
        <v>485</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mDUzmDxa0EdwAsiS/ZVBrgFXCSY0zktSksZOIROQxMRY+JO1ltmObHm/V4lS4WytW2l/CUEb1Gop3iiux5YB/Q==" saltValue="hfjn9itYUlszJheJZdrO/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5" zoomScaleNormal="85"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s="96" customFormat="1" ht="15" customHeight="1" x14ac:dyDescent="0.15"/>
    <row r="27" s="96" customFormat="1" ht="15" customHeight="1" x14ac:dyDescent="0.15"/>
    <row r="28" s="96" customFormat="1" ht="15" customHeight="1" x14ac:dyDescent="0.15"/>
    <row r="29" s="96" customFormat="1" ht="15" customHeight="1" x14ac:dyDescent="0.15"/>
    <row r="30" s="96" customFormat="1" ht="15" customHeight="1" x14ac:dyDescent="0.15"/>
    <row r="31" s="96" customFormat="1" ht="15" customHeight="1" x14ac:dyDescent="0.15"/>
    <row r="32" s="96" customFormat="1"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524</v>
      </c>
      <c r="J40" s="103" t="s">
        <v>525</v>
      </c>
      <c r="K40" s="103" t="s">
        <v>526</v>
      </c>
      <c r="L40" s="103" t="s">
        <v>527</v>
      </c>
      <c r="M40" s="104" t="s">
        <v>528</v>
      </c>
    </row>
    <row r="41" spans="2:13" ht="27.75" customHeight="1" x14ac:dyDescent="0.15">
      <c r="B41" s="1184" t="s">
        <v>30</v>
      </c>
      <c r="C41" s="1185"/>
      <c r="D41" s="105"/>
      <c r="E41" s="1190" t="s">
        <v>31</v>
      </c>
      <c r="F41" s="1190"/>
      <c r="G41" s="1190"/>
      <c r="H41" s="1191"/>
      <c r="I41" s="343">
        <v>9499</v>
      </c>
      <c r="J41" s="344">
        <v>9807</v>
      </c>
      <c r="K41" s="344">
        <v>9537</v>
      </c>
      <c r="L41" s="344">
        <v>8969</v>
      </c>
      <c r="M41" s="345">
        <v>8586</v>
      </c>
    </row>
    <row r="42" spans="2:13" ht="27.75" customHeight="1" x14ac:dyDescent="0.15">
      <c r="B42" s="1186"/>
      <c r="C42" s="1187"/>
      <c r="D42" s="106"/>
      <c r="E42" s="1192" t="s">
        <v>32</v>
      </c>
      <c r="F42" s="1192"/>
      <c r="G42" s="1192"/>
      <c r="H42" s="1193"/>
      <c r="I42" s="346" t="s">
        <v>485</v>
      </c>
      <c r="J42" s="347" t="s">
        <v>485</v>
      </c>
      <c r="K42" s="347" t="s">
        <v>485</v>
      </c>
      <c r="L42" s="347" t="s">
        <v>485</v>
      </c>
      <c r="M42" s="348" t="s">
        <v>485</v>
      </c>
    </row>
    <row r="43" spans="2:13" ht="27.75" customHeight="1" x14ac:dyDescent="0.15">
      <c r="B43" s="1186"/>
      <c r="C43" s="1187"/>
      <c r="D43" s="106"/>
      <c r="E43" s="1192" t="s">
        <v>33</v>
      </c>
      <c r="F43" s="1192"/>
      <c r="G43" s="1192"/>
      <c r="H43" s="1193"/>
      <c r="I43" s="346">
        <v>4170</v>
      </c>
      <c r="J43" s="347">
        <v>4033</v>
      </c>
      <c r="K43" s="347">
        <v>3741</v>
      </c>
      <c r="L43" s="347">
        <v>3441</v>
      </c>
      <c r="M43" s="348">
        <v>3028</v>
      </c>
    </row>
    <row r="44" spans="2:13" ht="27.75" customHeight="1" x14ac:dyDescent="0.15">
      <c r="B44" s="1186"/>
      <c r="C44" s="1187"/>
      <c r="D44" s="106"/>
      <c r="E44" s="1192" t="s">
        <v>34</v>
      </c>
      <c r="F44" s="1192"/>
      <c r="G44" s="1192"/>
      <c r="H44" s="1193"/>
      <c r="I44" s="346">
        <v>7</v>
      </c>
      <c r="J44" s="347">
        <v>6</v>
      </c>
      <c r="K44" s="347">
        <v>6</v>
      </c>
      <c r="L44" s="347">
        <v>6</v>
      </c>
      <c r="M44" s="348">
        <v>5</v>
      </c>
    </row>
    <row r="45" spans="2:13" ht="27.75" customHeight="1" x14ac:dyDescent="0.15">
      <c r="B45" s="1186"/>
      <c r="C45" s="1187"/>
      <c r="D45" s="106"/>
      <c r="E45" s="1192" t="s">
        <v>35</v>
      </c>
      <c r="F45" s="1192"/>
      <c r="G45" s="1192"/>
      <c r="H45" s="1193"/>
      <c r="I45" s="346">
        <v>1097</v>
      </c>
      <c r="J45" s="347">
        <v>1049</v>
      </c>
      <c r="K45" s="347">
        <v>1042</v>
      </c>
      <c r="L45" s="347">
        <v>997</v>
      </c>
      <c r="M45" s="348">
        <v>991</v>
      </c>
    </row>
    <row r="46" spans="2:13" ht="27.75" customHeight="1" x14ac:dyDescent="0.15">
      <c r="B46" s="1186"/>
      <c r="C46" s="1187"/>
      <c r="D46" s="107"/>
      <c r="E46" s="1192" t="s">
        <v>36</v>
      </c>
      <c r="F46" s="1192"/>
      <c r="G46" s="1192"/>
      <c r="H46" s="1193"/>
      <c r="I46" s="346" t="s">
        <v>485</v>
      </c>
      <c r="J46" s="347" t="s">
        <v>485</v>
      </c>
      <c r="K46" s="347" t="s">
        <v>485</v>
      </c>
      <c r="L46" s="347" t="s">
        <v>485</v>
      </c>
      <c r="M46" s="348" t="s">
        <v>485</v>
      </c>
    </row>
    <row r="47" spans="2:13" ht="27.75" customHeight="1" x14ac:dyDescent="0.15">
      <c r="B47" s="1186"/>
      <c r="C47" s="1187"/>
      <c r="D47" s="108"/>
      <c r="E47" s="1194" t="s">
        <v>37</v>
      </c>
      <c r="F47" s="1195"/>
      <c r="G47" s="1195"/>
      <c r="H47" s="1196"/>
      <c r="I47" s="346" t="s">
        <v>485</v>
      </c>
      <c r="J47" s="347" t="s">
        <v>485</v>
      </c>
      <c r="K47" s="347" t="s">
        <v>485</v>
      </c>
      <c r="L47" s="347" t="s">
        <v>485</v>
      </c>
      <c r="M47" s="348" t="s">
        <v>485</v>
      </c>
    </row>
    <row r="48" spans="2:13" ht="27.75" customHeight="1" x14ac:dyDescent="0.15">
      <c r="B48" s="1186"/>
      <c r="C48" s="1187"/>
      <c r="D48" s="106"/>
      <c r="E48" s="1192" t="s">
        <v>38</v>
      </c>
      <c r="F48" s="1192"/>
      <c r="G48" s="1192"/>
      <c r="H48" s="1193"/>
      <c r="I48" s="346" t="s">
        <v>485</v>
      </c>
      <c r="J48" s="347" t="s">
        <v>485</v>
      </c>
      <c r="K48" s="347" t="s">
        <v>485</v>
      </c>
      <c r="L48" s="347" t="s">
        <v>485</v>
      </c>
      <c r="M48" s="348" t="s">
        <v>485</v>
      </c>
    </row>
    <row r="49" spans="2:13" ht="27.75" customHeight="1" x14ac:dyDescent="0.15">
      <c r="B49" s="1188"/>
      <c r="C49" s="1189"/>
      <c r="D49" s="106"/>
      <c r="E49" s="1192" t="s">
        <v>39</v>
      </c>
      <c r="F49" s="1192"/>
      <c r="G49" s="1192"/>
      <c r="H49" s="1193"/>
      <c r="I49" s="346" t="s">
        <v>485</v>
      </c>
      <c r="J49" s="347" t="s">
        <v>485</v>
      </c>
      <c r="K49" s="347" t="s">
        <v>485</v>
      </c>
      <c r="L49" s="347" t="s">
        <v>485</v>
      </c>
      <c r="M49" s="348" t="s">
        <v>485</v>
      </c>
    </row>
    <row r="50" spans="2:13" ht="27.75" customHeight="1" x14ac:dyDescent="0.15">
      <c r="B50" s="1197" t="s">
        <v>40</v>
      </c>
      <c r="C50" s="1198"/>
      <c r="D50" s="109"/>
      <c r="E50" s="1192" t="s">
        <v>41</v>
      </c>
      <c r="F50" s="1192"/>
      <c r="G50" s="1192"/>
      <c r="H50" s="1193"/>
      <c r="I50" s="346">
        <v>3371</v>
      </c>
      <c r="J50" s="347">
        <v>3573</v>
      </c>
      <c r="K50" s="347">
        <v>3614</v>
      </c>
      <c r="L50" s="347">
        <v>4012</v>
      </c>
      <c r="M50" s="348">
        <v>3595</v>
      </c>
    </row>
    <row r="51" spans="2:13" ht="27.75" customHeight="1" x14ac:dyDescent="0.15">
      <c r="B51" s="1186"/>
      <c r="C51" s="1187"/>
      <c r="D51" s="106"/>
      <c r="E51" s="1192" t="s">
        <v>42</v>
      </c>
      <c r="F51" s="1192"/>
      <c r="G51" s="1192"/>
      <c r="H51" s="1193"/>
      <c r="I51" s="346">
        <v>2</v>
      </c>
      <c r="J51" s="347" t="s">
        <v>485</v>
      </c>
      <c r="K51" s="347" t="s">
        <v>485</v>
      </c>
      <c r="L51" s="347" t="s">
        <v>485</v>
      </c>
      <c r="M51" s="348">
        <v>3</v>
      </c>
    </row>
    <row r="52" spans="2:13" ht="27.75" customHeight="1" x14ac:dyDescent="0.15">
      <c r="B52" s="1188"/>
      <c r="C52" s="1189"/>
      <c r="D52" s="106"/>
      <c r="E52" s="1192" t="s">
        <v>43</v>
      </c>
      <c r="F52" s="1192"/>
      <c r="G52" s="1192"/>
      <c r="H52" s="1193"/>
      <c r="I52" s="346">
        <v>8500</v>
      </c>
      <c r="J52" s="347">
        <v>8613</v>
      </c>
      <c r="K52" s="347">
        <v>8064</v>
      </c>
      <c r="L52" s="347">
        <v>7740</v>
      </c>
      <c r="M52" s="348">
        <v>7208</v>
      </c>
    </row>
    <row r="53" spans="2:13" ht="27.75" customHeight="1" thickBot="1" x14ac:dyDescent="0.2">
      <c r="B53" s="1199" t="s">
        <v>19</v>
      </c>
      <c r="C53" s="1200"/>
      <c r="D53" s="110"/>
      <c r="E53" s="1201" t="s">
        <v>44</v>
      </c>
      <c r="F53" s="1201"/>
      <c r="G53" s="1201"/>
      <c r="H53" s="1202"/>
      <c r="I53" s="349">
        <v>2901</v>
      </c>
      <c r="J53" s="350">
        <v>2709</v>
      </c>
      <c r="K53" s="350">
        <v>2649</v>
      </c>
      <c r="L53" s="350">
        <v>1660</v>
      </c>
      <c r="M53" s="351">
        <v>1803</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88SG7GC1ASybfoaYfOmsFzdvr5e85cirrbP+4hEyTA/dlSj1Z9r6sCZAn5mDIRe/o4M/ZfNGYbNNFO5fFpLnHg==" saltValue="V5TJzIzWgihZaNKYMHvoE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85" zoomScaleNormal="85"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526</v>
      </c>
      <c r="G54" s="119" t="s">
        <v>527</v>
      </c>
      <c r="H54" s="120" t="s">
        <v>528</v>
      </c>
    </row>
    <row r="55" spans="2:8" ht="52.5" customHeight="1" x14ac:dyDescent="0.15">
      <c r="B55" s="121"/>
      <c r="C55" s="1211" t="s">
        <v>46</v>
      </c>
      <c r="D55" s="1211"/>
      <c r="E55" s="1212"/>
      <c r="F55" s="352">
        <v>1138</v>
      </c>
      <c r="G55" s="352">
        <v>1079</v>
      </c>
      <c r="H55" s="353">
        <v>866</v>
      </c>
    </row>
    <row r="56" spans="2:8" ht="52.5" customHeight="1" x14ac:dyDescent="0.15">
      <c r="B56" s="122"/>
      <c r="C56" s="1213" t="s">
        <v>47</v>
      </c>
      <c r="D56" s="1213"/>
      <c r="E56" s="1214"/>
      <c r="F56" s="354">
        <v>155</v>
      </c>
      <c r="G56" s="354">
        <v>105</v>
      </c>
      <c r="H56" s="355">
        <v>55</v>
      </c>
    </row>
    <row r="57" spans="2:8" ht="53.25" customHeight="1" x14ac:dyDescent="0.15">
      <c r="B57" s="122"/>
      <c r="C57" s="1215" t="s">
        <v>48</v>
      </c>
      <c r="D57" s="1215"/>
      <c r="E57" s="1216"/>
      <c r="F57" s="356">
        <v>1912</v>
      </c>
      <c r="G57" s="356">
        <v>2370</v>
      </c>
      <c r="H57" s="357">
        <v>2180</v>
      </c>
    </row>
    <row r="58" spans="2:8" ht="45.75" customHeight="1" x14ac:dyDescent="0.15">
      <c r="B58" s="123"/>
      <c r="C58" s="1203" t="s">
        <v>558</v>
      </c>
      <c r="D58" s="1204"/>
      <c r="E58" s="1205"/>
      <c r="F58" s="358">
        <v>570</v>
      </c>
      <c r="G58" s="358">
        <v>793</v>
      </c>
      <c r="H58" s="359">
        <v>803</v>
      </c>
    </row>
    <row r="59" spans="2:8" ht="45.75" customHeight="1" x14ac:dyDescent="0.15">
      <c r="B59" s="123"/>
      <c r="C59" s="1203" t="s">
        <v>559</v>
      </c>
      <c r="D59" s="1204"/>
      <c r="E59" s="1205"/>
      <c r="F59" s="358">
        <v>457</v>
      </c>
      <c r="G59" s="358">
        <v>678</v>
      </c>
      <c r="H59" s="359">
        <v>483</v>
      </c>
    </row>
    <row r="60" spans="2:8" ht="45.75" customHeight="1" x14ac:dyDescent="0.15">
      <c r="B60" s="123"/>
      <c r="C60" s="1203" t="s">
        <v>560</v>
      </c>
      <c r="D60" s="1204"/>
      <c r="E60" s="1205"/>
      <c r="F60" s="358">
        <v>323</v>
      </c>
      <c r="G60" s="358">
        <v>296</v>
      </c>
      <c r="H60" s="359">
        <v>292</v>
      </c>
    </row>
    <row r="61" spans="2:8" ht="45.75" customHeight="1" x14ac:dyDescent="0.15">
      <c r="B61" s="123"/>
      <c r="C61" s="1203" t="s">
        <v>561</v>
      </c>
      <c r="D61" s="1204"/>
      <c r="E61" s="1205"/>
      <c r="F61" s="358">
        <v>202</v>
      </c>
      <c r="G61" s="358">
        <v>228</v>
      </c>
      <c r="H61" s="359">
        <v>225</v>
      </c>
    </row>
    <row r="62" spans="2:8" ht="45.75" customHeight="1" thickBot="1" x14ac:dyDescent="0.2">
      <c r="B62" s="124"/>
      <c r="C62" s="1206" t="s">
        <v>562</v>
      </c>
      <c r="D62" s="1207"/>
      <c r="E62" s="1208"/>
      <c r="F62" s="360">
        <v>167</v>
      </c>
      <c r="G62" s="360">
        <v>148</v>
      </c>
      <c r="H62" s="361">
        <v>128</v>
      </c>
    </row>
    <row r="63" spans="2:8" ht="52.5" customHeight="1" thickBot="1" x14ac:dyDescent="0.2">
      <c r="B63" s="125"/>
      <c r="C63" s="1209" t="s">
        <v>49</v>
      </c>
      <c r="D63" s="1209"/>
      <c r="E63" s="1210"/>
      <c r="F63" s="362">
        <v>3206</v>
      </c>
      <c r="G63" s="362">
        <v>3555</v>
      </c>
      <c r="H63" s="363">
        <v>3101</v>
      </c>
    </row>
    <row r="64" spans="2:8" x14ac:dyDescent="0.15"/>
  </sheetData>
  <sheetProtection algorithmName="SHA-512" hashValue="rFBS7d7DqKsgO+TOE1OzZskbuq5Rq9toC/Yn9dbuPRUmhzeBK6nYAAIYlp3RL78cUdvMxHhw9drUlBx5Ei2NWQ==" saltValue="9MyaGX1/SESFXw+sdIcFT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523</v>
      </c>
      <c r="G2" s="139"/>
      <c r="H2" s="140"/>
    </row>
    <row r="3" spans="1:8" x14ac:dyDescent="0.15">
      <c r="A3" s="136" t="s">
        <v>516</v>
      </c>
      <c r="B3" s="141"/>
      <c r="C3" s="142"/>
      <c r="D3" s="143">
        <v>119204</v>
      </c>
      <c r="E3" s="144"/>
      <c r="F3" s="145">
        <v>94796</v>
      </c>
      <c r="G3" s="146"/>
      <c r="H3" s="147"/>
    </row>
    <row r="4" spans="1:8" x14ac:dyDescent="0.15">
      <c r="A4" s="148"/>
      <c r="B4" s="149"/>
      <c r="C4" s="150"/>
      <c r="D4" s="151">
        <v>99856</v>
      </c>
      <c r="E4" s="152"/>
      <c r="F4" s="153">
        <v>55781</v>
      </c>
      <c r="G4" s="154"/>
      <c r="H4" s="155"/>
    </row>
    <row r="5" spans="1:8" x14ac:dyDescent="0.15">
      <c r="A5" s="136" t="s">
        <v>518</v>
      </c>
      <c r="B5" s="141"/>
      <c r="C5" s="142"/>
      <c r="D5" s="143">
        <v>143564</v>
      </c>
      <c r="E5" s="144"/>
      <c r="F5" s="145">
        <v>85942</v>
      </c>
      <c r="G5" s="146"/>
      <c r="H5" s="147"/>
    </row>
    <row r="6" spans="1:8" x14ac:dyDescent="0.15">
      <c r="A6" s="148"/>
      <c r="B6" s="149"/>
      <c r="C6" s="150"/>
      <c r="D6" s="151">
        <v>88617</v>
      </c>
      <c r="E6" s="152"/>
      <c r="F6" s="153">
        <v>48630</v>
      </c>
      <c r="G6" s="154"/>
      <c r="H6" s="155"/>
    </row>
    <row r="7" spans="1:8" x14ac:dyDescent="0.15">
      <c r="A7" s="136" t="s">
        <v>519</v>
      </c>
      <c r="B7" s="141"/>
      <c r="C7" s="142"/>
      <c r="D7" s="143">
        <v>86643</v>
      </c>
      <c r="E7" s="144"/>
      <c r="F7" s="145">
        <v>95007</v>
      </c>
      <c r="G7" s="146"/>
      <c r="H7" s="147"/>
    </row>
    <row r="8" spans="1:8" x14ac:dyDescent="0.15">
      <c r="A8" s="148"/>
      <c r="B8" s="149"/>
      <c r="C8" s="150"/>
      <c r="D8" s="151">
        <v>62880</v>
      </c>
      <c r="E8" s="152"/>
      <c r="F8" s="153">
        <v>48509</v>
      </c>
      <c r="G8" s="154"/>
      <c r="H8" s="155"/>
    </row>
    <row r="9" spans="1:8" x14ac:dyDescent="0.15">
      <c r="A9" s="136" t="s">
        <v>520</v>
      </c>
      <c r="B9" s="141"/>
      <c r="C9" s="142"/>
      <c r="D9" s="143">
        <v>71933</v>
      </c>
      <c r="E9" s="144"/>
      <c r="F9" s="145">
        <v>98176</v>
      </c>
      <c r="G9" s="146"/>
      <c r="H9" s="147"/>
    </row>
    <row r="10" spans="1:8" x14ac:dyDescent="0.15">
      <c r="A10" s="148"/>
      <c r="B10" s="149"/>
      <c r="C10" s="150"/>
      <c r="D10" s="151">
        <v>44131</v>
      </c>
      <c r="E10" s="152"/>
      <c r="F10" s="153">
        <v>58489</v>
      </c>
      <c r="G10" s="154"/>
      <c r="H10" s="155"/>
    </row>
    <row r="11" spans="1:8" x14ac:dyDescent="0.15">
      <c r="A11" s="136" t="s">
        <v>521</v>
      </c>
      <c r="B11" s="141"/>
      <c r="C11" s="142"/>
      <c r="D11" s="143">
        <v>83347</v>
      </c>
      <c r="E11" s="144"/>
      <c r="F11" s="145">
        <v>119283</v>
      </c>
      <c r="G11" s="146"/>
      <c r="H11" s="147"/>
    </row>
    <row r="12" spans="1:8" x14ac:dyDescent="0.15">
      <c r="A12" s="148"/>
      <c r="B12" s="149"/>
      <c r="C12" s="156"/>
      <c r="D12" s="151">
        <v>53633</v>
      </c>
      <c r="E12" s="152"/>
      <c r="F12" s="153">
        <v>64747</v>
      </c>
      <c r="G12" s="154"/>
      <c r="H12" s="155"/>
    </row>
    <row r="13" spans="1:8" x14ac:dyDescent="0.15">
      <c r="A13" s="136"/>
      <c r="B13" s="141"/>
      <c r="C13" s="157"/>
      <c r="D13" s="158">
        <v>100938</v>
      </c>
      <c r="E13" s="159"/>
      <c r="F13" s="160">
        <v>98641</v>
      </c>
      <c r="G13" s="161"/>
      <c r="H13" s="147"/>
    </row>
    <row r="14" spans="1:8" x14ac:dyDescent="0.15">
      <c r="A14" s="148"/>
      <c r="B14" s="149"/>
      <c r="C14" s="150"/>
      <c r="D14" s="151">
        <v>69823</v>
      </c>
      <c r="E14" s="152"/>
      <c r="F14" s="153">
        <v>55231</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10.15</v>
      </c>
      <c r="C19" s="162">
        <f>ROUND(VALUE(SUBSTITUTE(実質収支比率等に係る経年分析!G$48,"▲","-")),2)</f>
        <v>10.08</v>
      </c>
      <c r="D19" s="162">
        <f>ROUND(VALUE(SUBSTITUTE(実質収支比率等に係る経年分析!H$48,"▲","-")),2)</f>
        <v>10.210000000000001</v>
      </c>
      <c r="E19" s="162">
        <f>ROUND(VALUE(SUBSTITUTE(実質収支比率等に係る経年分析!I$48,"▲","-")),2)</f>
        <v>10.89</v>
      </c>
      <c r="F19" s="162">
        <f>ROUND(VALUE(SUBSTITUTE(実質収支比率等に係る経年分析!J$48,"▲","-")),2)</f>
        <v>10.14</v>
      </c>
    </row>
    <row r="20" spans="1:11" x14ac:dyDescent="0.15">
      <c r="A20" s="162" t="s">
        <v>53</v>
      </c>
      <c r="B20" s="162">
        <f>ROUND(VALUE(SUBSTITUTE(実質収支比率等に係る経年分析!F$47,"▲","-")),2)</f>
        <v>24.2</v>
      </c>
      <c r="C20" s="162">
        <f>ROUND(VALUE(SUBSTITUTE(実質収支比率等に係る経年分析!G$47,"▲","-")),2)</f>
        <v>22.74</v>
      </c>
      <c r="D20" s="162">
        <f>ROUND(VALUE(SUBSTITUTE(実質収支比率等に係る経年分析!H$47,"▲","-")),2)</f>
        <v>21.79</v>
      </c>
      <c r="E20" s="162">
        <f>ROUND(VALUE(SUBSTITUTE(実質収支比率等に係る経年分析!I$47,"▲","-")),2)</f>
        <v>20.55</v>
      </c>
      <c r="F20" s="162">
        <f>ROUND(VALUE(SUBSTITUTE(実質収支比率等に係る経年分析!J$47,"▲","-")),2)</f>
        <v>16.32</v>
      </c>
    </row>
    <row r="21" spans="1:11" x14ac:dyDescent="0.15">
      <c r="A21" s="162" t="s">
        <v>54</v>
      </c>
      <c r="B21" s="162">
        <f>IF(ISNUMBER(VALUE(SUBSTITUTE(実質収支比率等に係る経年分析!F$49,"▲","-"))),ROUND(VALUE(SUBSTITUTE(実質収支比率等に係る経年分析!F$49,"▲","-")),2),NA())</f>
        <v>7.0000000000000007E-2</v>
      </c>
      <c r="C21" s="162">
        <f>IF(ISNUMBER(VALUE(SUBSTITUTE(実質収支比率等に係る経年分析!G$49,"▲","-"))),ROUND(VALUE(SUBSTITUTE(実質収支比率等に係る経年分析!G$49,"▲","-")),2),NA())</f>
        <v>5.09</v>
      </c>
      <c r="D21" s="162">
        <f>IF(ISNUMBER(VALUE(SUBSTITUTE(実質収支比率等に係る経年分析!H$49,"▲","-"))),ROUND(VALUE(SUBSTITUTE(実質収支比率等に係る経年分析!H$49,"▲","-")),2),NA())</f>
        <v>-1.87</v>
      </c>
      <c r="E21" s="162">
        <f>IF(ISNUMBER(VALUE(SUBSTITUTE(実質収支比率等に係る経年分析!I$49,"▲","-"))),ROUND(VALUE(SUBSTITUTE(実質収支比率等に係る経年分析!I$49,"▲","-")),2),NA())</f>
        <v>-0.38</v>
      </c>
      <c r="F21" s="162">
        <f>IF(ISNUMBER(VALUE(SUBSTITUTE(実質収支比率等に係る経年分析!J$49,"▲","-"))),ROUND(VALUE(SUBSTITUTE(実質収支比率等に係る経年分析!J$49,"▲","-")),2),NA())</f>
        <v>-4.66</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1.24</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1.26</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1.33</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1.89</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15">
      <c r="A31" s="163" t="str">
        <f>IF(連結実質赤字比率に係る赤字・黒字の構成分析!C$39="",NA(),連結実質赤字比率に係る赤字・黒字の構成分析!C$39)</f>
        <v>後期高齢者医療特別会計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0.01</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0.02</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0.01</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0.01</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0.04</v>
      </c>
    </row>
    <row r="32" spans="1:11" x14ac:dyDescent="0.15">
      <c r="A32" s="163" t="str">
        <f>IF(連結実質赤字比率に係る赤字・黒字の構成分析!C$38="",NA(),連結実質赤字比率に係る赤字・黒字の構成分析!C$38)</f>
        <v>国民健康保険特別会計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0.72</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1.0900000000000001</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0.88</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1.17</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0.69</v>
      </c>
    </row>
    <row r="33" spans="1:16" x14ac:dyDescent="0.15">
      <c r="A33" s="163" t="str">
        <f>IF(連結実質赤字比率に係る赤字・黒字の構成分析!C$37="",NA(),連結実質赤字比率に係る赤字・黒字の構成分析!C$37)</f>
        <v>介護保険特別会計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1.2</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1.22</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1.33</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2.16</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1.62</v>
      </c>
    </row>
    <row r="34" spans="1:16" x14ac:dyDescent="0.15">
      <c r="A34" s="163" t="str">
        <f>IF(連結実質赤字比率に係る赤字・黒字の構成分析!C$36="",NA(),連結実質赤字比率に係る赤字・黒字の構成分析!C$36)</f>
        <v>下水道事業会計</v>
      </c>
      <c r="B34" s="163" t="e">
        <f>IF(ROUND(VALUE(SUBSTITUTE(連結実質赤字比率に係る赤字・黒字の構成分析!F$36,"▲", "-")), 2) &lt; 0, ABS(ROUND(VALUE(SUBSTITUTE(連結実質赤字比率に係る赤字・黒字の構成分析!F$36,"▲", "-")), 2)), NA())</f>
        <v>#VALUE!</v>
      </c>
      <c r="C34" s="163" t="e">
        <f>IF(ROUND(VALUE(SUBSTITUTE(連結実質赤字比率に係る赤字・黒字の構成分析!F$36,"▲", "-")), 2) &gt;= 0, ABS(ROUND(VALUE(SUBSTITUTE(連結実質赤字比率に係る赤字・黒字の構成分析!F$36,"▲", "-")), 2)), NA())</f>
        <v>#VALUE!</v>
      </c>
      <c r="D34" s="163" t="e">
        <f>IF(ROUND(VALUE(SUBSTITUTE(連結実質赤字比率に係る赤字・黒字の構成分析!G$36,"▲", "-")), 2) &lt; 0, ABS(ROUND(VALUE(SUBSTITUTE(連結実質赤字比率に係る赤字・黒字の構成分析!G$36,"▲", "-")), 2)), NA())</f>
        <v>#VALUE!</v>
      </c>
      <c r="E34" s="163" t="e">
        <f>IF(ROUND(VALUE(SUBSTITUTE(連結実質赤字比率に係る赤字・黒字の構成分析!G$36,"▲", "-")), 2) &gt;= 0, ABS(ROUND(VALUE(SUBSTITUTE(連結実質赤字比率に係る赤字・黒字の構成分析!G$36,"▲", "-")), 2)), NA())</f>
        <v>#VALUE!</v>
      </c>
      <c r="F34" s="163" t="e">
        <f>IF(ROUND(VALUE(SUBSTITUTE(連結実質赤字比率に係る赤字・黒字の構成分析!H$36,"▲", "-")), 2) &lt; 0, ABS(ROUND(VALUE(SUBSTITUTE(連結実質赤字比率に係る赤字・黒字の構成分析!H$36,"▲", "-")), 2)), NA())</f>
        <v>#VALUE!</v>
      </c>
      <c r="G34" s="163" t="e">
        <f>IF(ROUND(VALUE(SUBSTITUTE(連結実質赤字比率に係る赤字・黒字の構成分析!H$36,"▲", "-")), 2) &gt;= 0, ABS(ROUND(VALUE(SUBSTITUTE(連結実質赤字比率に係る赤字・黒字の構成分析!H$36,"▲", "-")), 2)), NA())</f>
        <v>#VALUE!</v>
      </c>
      <c r="H34" s="163" t="e">
        <f>IF(ROUND(VALUE(SUBSTITUTE(連結実質赤字比率に係る赤字・黒字の構成分析!I$36,"▲", "-")), 2) &lt; 0, ABS(ROUND(VALUE(SUBSTITUTE(連結実質赤字比率に係る赤字・黒字の構成分析!I$36,"▲", "-")), 2)), NA())</f>
        <v>#VALUE!</v>
      </c>
      <c r="I34" s="163" t="e">
        <f>IF(ROUND(VALUE(SUBSTITUTE(連結実質赤字比率に係る赤字・黒字の構成分析!I$36,"▲", "-")), 2) &gt;= 0, ABS(ROUND(VALUE(SUBSTITUTE(連結実質赤字比率に係る赤字・黒字の構成分析!I$36,"▲", "-")), 2)), NA())</f>
        <v>#VALUE!</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3.42</v>
      </c>
    </row>
    <row r="35" spans="1:16" x14ac:dyDescent="0.15">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10.15</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10.08</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10.199999999999999</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10.89</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10.14</v>
      </c>
    </row>
    <row r="36" spans="1:16" x14ac:dyDescent="0.15">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10.51</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10.83</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11.32</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11.69</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12.42</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941</v>
      </c>
      <c r="E42" s="164"/>
      <c r="F42" s="164"/>
      <c r="G42" s="164">
        <f>'実質公債費比率（分子）の構造'!L$52</f>
        <v>938</v>
      </c>
      <c r="H42" s="164"/>
      <c r="I42" s="164"/>
      <c r="J42" s="164">
        <f>'実質公債費比率（分子）の構造'!M$52</f>
        <v>915</v>
      </c>
      <c r="K42" s="164"/>
      <c r="L42" s="164"/>
      <c r="M42" s="164">
        <f>'実質公債費比率（分子）の構造'!N$52</f>
        <v>929</v>
      </c>
      <c r="N42" s="164"/>
      <c r="O42" s="164"/>
      <c r="P42" s="164">
        <f>'実質公債費比率（分子）の構造'!O$52</f>
        <v>886</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15">
      <c r="A45" s="164" t="s">
        <v>63</v>
      </c>
      <c r="B45" s="164">
        <f>'実質公債費比率（分子）の構造'!K$49</f>
        <v>2</v>
      </c>
      <c r="C45" s="164"/>
      <c r="D45" s="164"/>
      <c r="E45" s="164">
        <f>'実質公債費比率（分子）の構造'!L$49</f>
        <v>2</v>
      </c>
      <c r="F45" s="164"/>
      <c r="G45" s="164"/>
      <c r="H45" s="164">
        <f>'実質公債費比率（分子）の構造'!M$49</f>
        <v>2</v>
      </c>
      <c r="I45" s="164"/>
      <c r="J45" s="164"/>
      <c r="K45" s="164">
        <f>'実質公債費比率（分子）の構造'!N$49</f>
        <v>2</v>
      </c>
      <c r="L45" s="164"/>
      <c r="M45" s="164"/>
      <c r="N45" s="164">
        <f>'実質公債費比率（分子）の構造'!O$49</f>
        <v>2</v>
      </c>
      <c r="O45" s="164"/>
      <c r="P45" s="164"/>
    </row>
    <row r="46" spans="1:16" x14ac:dyDescent="0.15">
      <c r="A46" s="164" t="s">
        <v>64</v>
      </c>
      <c r="B46" s="164">
        <f>'実質公債費比率（分子）の構造'!K$48</f>
        <v>506</v>
      </c>
      <c r="C46" s="164"/>
      <c r="D46" s="164"/>
      <c r="E46" s="164">
        <f>'実質公債費比率（分子）の構造'!L$48</f>
        <v>540</v>
      </c>
      <c r="F46" s="164"/>
      <c r="G46" s="164"/>
      <c r="H46" s="164">
        <f>'実質公債費比率（分子）の構造'!M$48</f>
        <v>516</v>
      </c>
      <c r="I46" s="164"/>
      <c r="J46" s="164"/>
      <c r="K46" s="164">
        <f>'実質公債費比率（分子）の構造'!N$48</f>
        <v>444</v>
      </c>
      <c r="L46" s="164"/>
      <c r="M46" s="164"/>
      <c r="N46" s="164">
        <f>'実質公債費比率（分子）の構造'!O$48</f>
        <v>408</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842</v>
      </c>
      <c r="C49" s="164"/>
      <c r="D49" s="164"/>
      <c r="E49" s="164">
        <f>'実質公債費比率（分子）の構造'!L$45</f>
        <v>857</v>
      </c>
      <c r="F49" s="164"/>
      <c r="G49" s="164"/>
      <c r="H49" s="164">
        <f>'実質公債費比率（分子）の構造'!M$45</f>
        <v>918</v>
      </c>
      <c r="I49" s="164"/>
      <c r="J49" s="164"/>
      <c r="K49" s="164">
        <f>'実質公債費比率（分子）の構造'!N$45</f>
        <v>1003</v>
      </c>
      <c r="L49" s="164"/>
      <c r="M49" s="164"/>
      <c r="N49" s="164">
        <f>'実質公債費比率（分子）の構造'!O$45</f>
        <v>961</v>
      </c>
      <c r="O49" s="164"/>
      <c r="P49" s="164"/>
    </row>
    <row r="50" spans="1:16" x14ac:dyDescent="0.15">
      <c r="A50" s="164" t="s">
        <v>67</v>
      </c>
      <c r="B50" s="164" t="e">
        <f>NA()</f>
        <v>#N/A</v>
      </c>
      <c r="C50" s="164">
        <f>IF(ISNUMBER('実質公債費比率（分子）の構造'!K$53),'実質公債費比率（分子）の構造'!K$53,NA())</f>
        <v>409</v>
      </c>
      <c r="D50" s="164" t="e">
        <f>NA()</f>
        <v>#N/A</v>
      </c>
      <c r="E50" s="164" t="e">
        <f>NA()</f>
        <v>#N/A</v>
      </c>
      <c r="F50" s="164">
        <f>IF(ISNUMBER('実質公債費比率（分子）の構造'!L$53),'実質公債費比率（分子）の構造'!L$53,NA())</f>
        <v>461</v>
      </c>
      <c r="G50" s="164" t="e">
        <f>NA()</f>
        <v>#N/A</v>
      </c>
      <c r="H50" s="164" t="e">
        <f>NA()</f>
        <v>#N/A</v>
      </c>
      <c r="I50" s="164">
        <f>IF(ISNUMBER('実質公債費比率（分子）の構造'!M$53),'実質公債費比率（分子）の構造'!M$53,NA())</f>
        <v>521</v>
      </c>
      <c r="J50" s="164" t="e">
        <f>NA()</f>
        <v>#N/A</v>
      </c>
      <c r="K50" s="164" t="e">
        <f>NA()</f>
        <v>#N/A</v>
      </c>
      <c r="L50" s="164">
        <f>IF(ISNUMBER('実質公債費比率（分子）の構造'!N$53),'実質公債費比率（分子）の構造'!N$53,NA())</f>
        <v>520</v>
      </c>
      <c r="M50" s="164" t="e">
        <f>NA()</f>
        <v>#N/A</v>
      </c>
      <c r="N50" s="164" t="e">
        <f>NA()</f>
        <v>#N/A</v>
      </c>
      <c r="O50" s="164">
        <f>IF(ISNUMBER('実質公債費比率（分子）の構造'!O$53),'実質公債費比率（分子）の構造'!O$53,NA())</f>
        <v>485</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8500</v>
      </c>
      <c r="E56" s="163"/>
      <c r="F56" s="163"/>
      <c r="G56" s="163">
        <f>'将来負担比率（分子）の構造'!J$52</f>
        <v>8613</v>
      </c>
      <c r="H56" s="163"/>
      <c r="I56" s="163"/>
      <c r="J56" s="163">
        <f>'将来負担比率（分子）の構造'!K$52</f>
        <v>8064</v>
      </c>
      <c r="K56" s="163"/>
      <c r="L56" s="163"/>
      <c r="M56" s="163">
        <f>'将来負担比率（分子）の構造'!L$52</f>
        <v>7740</v>
      </c>
      <c r="N56" s="163"/>
      <c r="O56" s="163"/>
      <c r="P56" s="163">
        <f>'将来負担比率（分子）の構造'!M$52</f>
        <v>7208</v>
      </c>
    </row>
    <row r="57" spans="1:16" x14ac:dyDescent="0.15">
      <c r="A57" s="163" t="s">
        <v>42</v>
      </c>
      <c r="B57" s="163"/>
      <c r="C57" s="163"/>
      <c r="D57" s="163">
        <f>'将来負担比率（分子）の構造'!I$51</f>
        <v>2</v>
      </c>
      <c r="E57" s="163"/>
      <c r="F57" s="163"/>
      <c r="G57" s="163" t="str">
        <f>'将来負担比率（分子）の構造'!J$51</f>
        <v>-</v>
      </c>
      <c r="H57" s="163"/>
      <c r="I57" s="163"/>
      <c r="J57" s="163" t="str">
        <f>'将来負担比率（分子）の構造'!K$51</f>
        <v>-</v>
      </c>
      <c r="K57" s="163"/>
      <c r="L57" s="163"/>
      <c r="M57" s="163" t="str">
        <f>'将来負担比率（分子）の構造'!L$51</f>
        <v>-</v>
      </c>
      <c r="N57" s="163"/>
      <c r="O57" s="163"/>
      <c r="P57" s="163">
        <f>'将来負担比率（分子）の構造'!M$51</f>
        <v>3</v>
      </c>
    </row>
    <row r="58" spans="1:16" x14ac:dyDescent="0.15">
      <c r="A58" s="163" t="s">
        <v>41</v>
      </c>
      <c r="B58" s="163"/>
      <c r="C58" s="163"/>
      <c r="D58" s="163">
        <f>'将来負担比率（分子）の構造'!I$50</f>
        <v>3371</v>
      </c>
      <c r="E58" s="163"/>
      <c r="F58" s="163"/>
      <c r="G58" s="163">
        <f>'将来負担比率（分子）の構造'!J$50</f>
        <v>3573</v>
      </c>
      <c r="H58" s="163"/>
      <c r="I58" s="163"/>
      <c r="J58" s="163">
        <f>'将来負担比率（分子）の構造'!K$50</f>
        <v>3614</v>
      </c>
      <c r="K58" s="163"/>
      <c r="L58" s="163"/>
      <c r="M58" s="163">
        <f>'将来負担比率（分子）の構造'!L$50</f>
        <v>4012</v>
      </c>
      <c r="N58" s="163"/>
      <c r="O58" s="163"/>
      <c r="P58" s="163">
        <f>'将来負担比率（分子）の構造'!M$50</f>
        <v>3595</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1097</v>
      </c>
      <c r="C62" s="163"/>
      <c r="D62" s="163"/>
      <c r="E62" s="163">
        <f>'将来負担比率（分子）の構造'!J$45</f>
        <v>1049</v>
      </c>
      <c r="F62" s="163"/>
      <c r="G62" s="163"/>
      <c r="H62" s="163">
        <f>'将来負担比率（分子）の構造'!K$45</f>
        <v>1042</v>
      </c>
      <c r="I62" s="163"/>
      <c r="J62" s="163"/>
      <c r="K62" s="163">
        <f>'将来負担比率（分子）の構造'!L$45</f>
        <v>997</v>
      </c>
      <c r="L62" s="163"/>
      <c r="M62" s="163"/>
      <c r="N62" s="163">
        <f>'将来負担比率（分子）の構造'!M$45</f>
        <v>991</v>
      </c>
      <c r="O62" s="163"/>
      <c r="P62" s="163"/>
    </row>
    <row r="63" spans="1:16" x14ac:dyDescent="0.15">
      <c r="A63" s="163" t="s">
        <v>34</v>
      </c>
      <c r="B63" s="163">
        <f>'将来負担比率（分子）の構造'!I$44</f>
        <v>7</v>
      </c>
      <c r="C63" s="163"/>
      <c r="D63" s="163"/>
      <c r="E63" s="163">
        <f>'将来負担比率（分子）の構造'!J$44</f>
        <v>6</v>
      </c>
      <c r="F63" s="163"/>
      <c r="G63" s="163"/>
      <c r="H63" s="163">
        <f>'将来負担比率（分子）の構造'!K$44</f>
        <v>6</v>
      </c>
      <c r="I63" s="163"/>
      <c r="J63" s="163"/>
      <c r="K63" s="163">
        <f>'将来負担比率（分子）の構造'!L$44</f>
        <v>6</v>
      </c>
      <c r="L63" s="163"/>
      <c r="M63" s="163"/>
      <c r="N63" s="163">
        <f>'将来負担比率（分子）の構造'!M$44</f>
        <v>5</v>
      </c>
      <c r="O63" s="163"/>
      <c r="P63" s="163"/>
    </row>
    <row r="64" spans="1:16" x14ac:dyDescent="0.15">
      <c r="A64" s="163" t="s">
        <v>33</v>
      </c>
      <c r="B64" s="163">
        <f>'将来負担比率（分子）の構造'!I$43</f>
        <v>4170</v>
      </c>
      <c r="C64" s="163"/>
      <c r="D64" s="163"/>
      <c r="E64" s="163">
        <f>'将来負担比率（分子）の構造'!J$43</f>
        <v>4033</v>
      </c>
      <c r="F64" s="163"/>
      <c r="G64" s="163"/>
      <c r="H64" s="163">
        <f>'将来負担比率（分子）の構造'!K$43</f>
        <v>3741</v>
      </c>
      <c r="I64" s="163"/>
      <c r="J64" s="163"/>
      <c r="K64" s="163">
        <f>'将来負担比率（分子）の構造'!L$43</f>
        <v>3441</v>
      </c>
      <c r="L64" s="163"/>
      <c r="M64" s="163"/>
      <c r="N64" s="163">
        <f>'将来負担比率（分子）の構造'!M$43</f>
        <v>3028</v>
      </c>
      <c r="O64" s="163"/>
      <c r="P64" s="163"/>
    </row>
    <row r="65" spans="1:16" x14ac:dyDescent="0.15">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9499</v>
      </c>
      <c r="C66" s="163"/>
      <c r="D66" s="163"/>
      <c r="E66" s="163">
        <f>'将来負担比率（分子）の構造'!J$41</f>
        <v>9807</v>
      </c>
      <c r="F66" s="163"/>
      <c r="G66" s="163"/>
      <c r="H66" s="163">
        <f>'将来負担比率（分子）の構造'!K$41</f>
        <v>9537</v>
      </c>
      <c r="I66" s="163"/>
      <c r="J66" s="163"/>
      <c r="K66" s="163">
        <f>'将来負担比率（分子）の構造'!L$41</f>
        <v>8969</v>
      </c>
      <c r="L66" s="163"/>
      <c r="M66" s="163"/>
      <c r="N66" s="163">
        <f>'将来負担比率（分子）の構造'!M$41</f>
        <v>8586</v>
      </c>
      <c r="O66" s="163"/>
      <c r="P66" s="163"/>
    </row>
    <row r="67" spans="1:16" x14ac:dyDescent="0.15">
      <c r="A67" s="163" t="s">
        <v>71</v>
      </c>
      <c r="B67" s="163" t="e">
        <f>NA()</f>
        <v>#N/A</v>
      </c>
      <c r="C67" s="163">
        <f>IF(ISNUMBER('将来負担比率（分子）の構造'!I$53), IF('将来負担比率（分子）の構造'!I$53 &lt; 0, 0, '将来負担比率（分子）の構造'!I$53), NA())</f>
        <v>2901</v>
      </c>
      <c r="D67" s="163" t="e">
        <f>NA()</f>
        <v>#N/A</v>
      </c>
      <c r="E67" s="163" t="e">
        <f>NA()</f>
        <v>#N/A</v>
      </c>
      <c r="F67" s="163">
        <f>IF(ISNUMBER('将来負担比率（分子）の構造'!J$53), IF('将来負担比率（分子）の構造'!J$53 &lt; 0, 0, '将来負担比率（分子）の構造'!J$53), NA())</f>
        <v>2709</v>
      </c>
      <c r="G67" s="163" t="e">
        <f>NA()</f>
        <v>#N/A</v>
      </c>
      <c r="H67" s="163" t="e">
        <f>NA()</f>
        <v>#N/A</v>
      </c>
      <c r="I67" s="163">
        <f>IF(ISNUMBER('将来負担比率（分子）の構造'!K$53), IF('将来負担比率（分子）の構造'!K$53 &lt; 0, 0, '将来負担比率（分子）の構造'!K$53), NA())</f>
        <v>2649</v>
      </c>
      <c r="J67" s="163" t="e">
        <f>NA()</f>
        <v>#N/A</v>
      </c>
      <c r="K67" s="163" t="e">
        <f>NA()</f>
        <v>#N/A</v>
      </c>
      <c r="L67" s="163">
        <f>IF(ISNUMBER('将来負担比率（分子）の構造'!L$53), IF('将来負担比率（分子）の構造'!L$53 &lt; 0, 0, '将来負担比率（分子）の構造'!L$53), NA())</f>
        <v>1660</v>
      </c>
      <c r="M67" s="163" t="e">
        <f>NA()</f>
        <v>#N/A</v>
      </c>
      <c r="N67" s="163" t="e">
        <f>NA()</f>
        <v>#N/A</v>
      </c>
      <c r="O67" s="163">
        <f>IF(ISNUMBER('将来負担比率（分子）の構造'!M$53), IF('将来負担比率（分子）の構造'!M$53 &lt; 0, 0, '将来負担比率（分子）の構造'!M$53), NA())</f>
        <v>1803</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1138</v>
      </c>
      <c r="C72" s="167">
        <f>基金残高に係る経年分析!G55</f>
        <v>1079</v>
      </c>
      <c r="D72" s="167">
        <f>基金残高に係る経年分析!H55</f>
        <v>866</v>
      </c>
    </row>
    <row r="73" spans="1:16" x14ac:dyDescent="0.15">
      <c r="A73" s="166" t="s">
        <v>74</v>
      </c>
      <c r="B73" s="167">
        <f>基金残高に係る経年分析!F56</f>
        <v>155</v>
      </c>
      <c r="C73" s="167">
        <f>基金残高に係る経年分析!G56</f>
        <v>105</v>
      </c>
      <c r="D73" s="167">
        <f>基金残高に係る経年分析!H56</f>
        <v>55</v>
      </c>
    </row>
    <row r="74" spans="1:16" x14ac:dyDescent="0.15">
      <c r="A74" s="166" t="s">
        <v>75</v>
      </c>
      <c r="B74" s="167">
        <f>基金残高に係る経年分析!F57</f>
        <v>1912</v>
      </c>
      <c r="C74" s="167">
        <f>基金残高に係る経年分析!G57</f>
        <v>2370</v>
      </c>
      <c r="D74" s="167">
        <f>基金残高に係る経年分析!H57</f>
        <v>2180</v>
      </c>
    </row>
  </sheetData>
  <sheetProtection algorithmName="SHA-512" hashValue="8qV2MgKwgQ+5WvtlUxLwoFxYUN7xuuCsU161LBXlCppV1PK+7dD8VdX07Lq0fUSgG8ujCNlzjQS3DB9UEYHpoA==" saltValue="Xm6tkHqBWg/1Qvce65wrw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85" zoomScaleNormal="85"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1291168</v>
      </c>
      <c r="S5" s="613"/>
      <c r="T5" s="613"/>
      <c r="U5" s="613"/>
      <c r="V5" s="613"/>
      <c r="W5" s="613"/>
      <c r="X5" s="613"/>
      <c r="Y5" s="614"/>
      <c r="Z5" s="615">
        <v>11.1</v>
      </c>
      <c r="AA5" s="615"/>
      <c r="AB5" s="615"/>
      <c r="AC5" s="615"/>
      <c r="AD5" s="616">
        <v>1291168</v>
      </c>
      <c r="AE5" s="616"/>
      <c r="AF5" s="616"/>
      <c r="AG5" s="616"/>
      <c r="AH5" s="616"/>
      <c r="AI5" s="616"/>
      <c r="AJ5" s="616"/>
      <c r="AK5" s="616"/>
      <c r="AL5" s="617">
        <v>24.3</v>
      </c>
      <c r="AM5" s="618"/>
      <c r="AN5" s="618"/>
      <c r="AO5" s="619"/>
      <c r="AP5" s="609" t="s">
        <v>216</v>
      </c>
      <c r="AQ5" s="610"/>
      <c r="AR5" s="610"/>
      <c r="AS5" s="610"/>
      <c r="AT5" s="610"/>
      <c r="AU5" s="610"/>
      <c r="AV5" s="610"/>
      <c r="AW5" s="610"/>
      <c r="AX5" s="610"/>
      <c r="AY5" s="610"/>
      <c r="AZ5" s="610"/>
      <c r="BA5" s="610"/>
      <c r="BB5" s="610"/>
      <c r="BC5" s="610"/>
      <c r="BD5" s="610"/>
      <c r="BE5" s="610"/>
      <c r="BF5" s="611"/>
      <c r="BG5" s="623">
        <v>1278820</v>
      </c>
      <c r="BH5" s="624"/>
      <c r="BI5" s="624"/>
      <c r="BJ5" s="624"/>
      <c r="BK5" s="624"/>
      <c r="BL5" s="624"/>
      <c r="BM5" s="624"/>
      <c r="BN5" s="625"/>
      <c r="BO5" s="626">
        <v>99</v>
      </c>
      <c r="BP5" s="626"/>
      <c r="BQ5" s="626"/>
      <c r="BR5" s="626"/>
      <c r="BS5" s="627">
        <v>9299</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97343</v>
      </c>
      <c r="S6" s="624"/>
      <c r="T6" s="624"/>
      <c r="U6" s="624"/>
      <c r="V6" s="624"/>
      <c r="W6" s="624"/>
      <c r="X6" s="624"/>
      <c r="Y6" s="625"/>
      <c r="Z6" s="626">
        <v>0.8</v>
      </c>
      <c r="AA6" s="626"/>
      <c r="AB6" s="626"/>
      <c r="AC6" s="626"/>
      <c r="AD6" s="627">
        <v>97343</v>
      </c>
      <c r="AE6" s="627"/>
      <c r="AF6" s="627"/>
      <c r="AG6" s="627"/>
      <c r="AH6" s="627"/>
      <c r="AI6" s="627"/>
      <c r="AJ6" s="627"/>
      <c r="AK6" s="627"/>
      <c r="AL6" s="628">
        <v>1.8</v>
      </c>
      <c r="AM6" s="629"/>
      <c r="AN6" s="629"/>
      <c r="AO6" s="630"/>
      <c r="AP6" s="620" t="s">
        <v>221</v>
      </c>
      <c r="AQ6" s="621"/>
      <c r="AR6" s="621"/>
      <c r="AS6" s="621"/>
      <c r="AT6" s="621"/>
      <c r="AU6" s="621"/>
      <c r="AV6" s="621"/>
      <c r="AW6" s="621"/>
      <c r="AX6" s="621"/>
      <c r="AY6" s="621"/>
      <c r="AZ6" s="621"/>
      <c r="BA6" s="621"/>
      <c r="BB6" s="621"/>
      <c r="BC6" s="621"/>
      <c r="BD6" s="621"/>
      <c r="BE6" s="621"/>
      <c r="BF6" s="622"/>
      <c r="BG6" s="623">
        <v>1278820</v>
      </c>
      <c r="BH6" s="624"/>
      <c r="BI6" s="624"/>
      <c r="BJ6" s="624"/>
      <c r="BK6" s="624"/>
      <c r="BL6" s="624"/>
      <c r="BM6" s="624"/>
      <c r="BN6" s="625"/>
      <c r="BO6" s="626">
        <v>99</v>
      </c>
      <c r="BP6" s="626"/>
      <c r="BQ6" s="626"/>
      <c r="BR6" s="626"/>
      <c r="BS6" s="627">
        <v>9299</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87708</v>
      </c>
      <c r="CS6" s="624"/>
      <c r="CT6" s="624"/>
      <c r="CU6" s="624"/>
      <c r="CV6" s="624"/>
      <c r="CW6" s="624"/>
      <c r="CX6" s="624"/>
      <c r="CY6" s="625"/>
      <c r="CZ6" s="617">
        <v>0.8</v>
      </c>
      <c r="DA6" s="618"/>
      <c r="DB6" s="618"/>
      <c r="DC6" s="634"/>
      <c r="DD6" s="632" t="s">
        <v>122</v>
      </c>
      <c r="DE6" s="624"/>
      <c r="DF6" s="624"/>
      <c r="DG6" s="624"/>
      <c r="DH6" s="624"/>
      <c r="DI6" s="624"/>
      <c r="DJ6" s="624"/>
      <c r="DK6" s="624"/>
      <c r="DL6" s="624"/>
      <c r="DM6" s="624"/>
      <c r="DN6" s="624"/>
      <c r="DO6" s="624"/>
      <c r="DP6" s="625"/>
      <c r="DQ6" s="632">
        <v>87708</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438</v>
      </c>
      <c r="S7" s="624"/>
      <c r="T7" s="624"/>
      <c r="U7" s="624"/>
      <c r="V7" s="624"/>
      <c r="W7" s="624"/>
      <c r="X7" s="624"/>
      <c r="Y7" s="625"/>
      <c r="Z7" s="626">
        <v>0</v>
      </c>
      <c r="AA7" s="626"/>
      <c r="AB7" s="626"/>
      <c r="AC7" s="626"/>
      <c r="AD7" s="627">
        <v>438</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463344</v>
      </c>
      <c r="BH7" s="624"/>
      <c r="BI7" s="624"/>
      <c r="BJ7" s="624"/>
      <c r="BK7" s="624"/>
      <c r="BL7" s="624"/>
      <c r="BM7" s="624"/>
      <c r="BN7" s="625"/>
      <c r="BO7" s="626">
        <v>35.9</v>
      </c>
      <c r="BP7" s="626"/>
      <c r="BQ7" s="626"/>
      <c r="BR7" s="626"/>
      <c r="BS7" s="627">
        <v>9299</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2744150</v>
      </c>
      <c r="CS7" s="624"/>
      <c r="CT7" s="624"/>
      <c r="CU7" s="624"/>
      <c r="CV7" s="624"/>
      <c r="CW7" s="624"/>
      <c r="CX7" s="624"/>
      <c r="CY7" s="625"/>
      <c r="CZ7" s="626">
        <v>25.6</v>
      </c>
      <c r="DA7" s="626"/>
      <c r="DB7" s="626"/>
      <c r="DC7" s="626"/>
      <c r="DD7" s="632">
        <v>337154</v>
      </c>
      <c r="DE7" s="624"/>
      <c r="DF7" s="624"/>
      <c r="DG7" s="624"/>
      <c r="DH7" s="624"/>
      <c r="DI7" s="624"/>
      <c r="DJ7" s="624"/>
      <c r="DK7" s="624"/>
      <c r="DL7" s="624"/>
      <c r="DM7" s="624"/>
      <c r="DN7" s="624"/>
      <c r="DO7" s="624"/>
      <c r="DP7" s="625"/>
      <c r="DQ7" s="632">
        <v>1350493</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5814</v>
      </c>
      <c r="S8" s="624"/>
      <c r="T8" s="624"/>
      <c r="U8" s="624"/>
      <c r="V8" s="624"/>
      <c r="W8" s="624"/>
      <c r="X8" s="624"/>
      <c r="Y8" s="625"/>
      <c r="Z8" s="626">
        <v>0</v>
      </c>
      <c r="AA8" s="626"/>
      <c r="AB8" s="626"/>
      <c r="AC8" s="626"/>
      <c r="AD8" s="627">
        <v>5814</v>
      </c>
      <c r="AE8" s="627"/>
      <c r="AF8" s="627"/>
      <c r="AG8" s="627"/>
      <c r="AH8" s="627"/>
      <c r="AI8" s="627"/>
      <c r="AJ8" s="627"/>
      <c r="AK8" s="627"/>
      <c r="AL8" s="628">
        <v>0.1</v>
      </c>
      <c r="AM8" s="629"/>
      <c r="AN8" s="629"/>
      <c r="AO8" s="630"/>
      <c r="AP8" s="620" t="s">
        <v>227</v>
      </c>
      <c r="AQ8" s="621"/>
      <c r="AR8" s="621"/>
      <c r="AS8" s="621"/>
      <c r="AT8" s="621"/>
      <c r="AU8" s="621"/>
      <c r="AV8" s="621"/>
      <c r="AW8" s="621"/>
      <c r="AX8" s="621"/>
      <c r="AY8" s="621"/>
      <c r="AZ8" s="621"/>
      <c r="BA8" s="621"/>
      <c r="BB8" s="621"/>
      <c r="BC8" s="621"/>
      <c r="BD8" s="621"/>
      <c r="BE8" s="621"/>
      <c r="BF8" s="622"/>
      <c r="BG8" s="623">
        <v>19567</v>
      </c>
      <c r="BH8" s="624"/>
      <c r="BI8" s="624"/>
      <c r="BJ8" s="624"/>
      <c r="BK8" s="624"/>
      <c r="BL8" s="624"/>
      <c r="BM8" s="624"/>
      <c r="BN8" s="625"/>
      <c r="BO8" s="626">
        <v>1.5</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2157684</v>
      </c>
      <c r="CS8" s="624"/>
      <c r="CT8" s="624"/>
      <c r="CU8" s="624"/>
      <c r="CV8" s="624"/>
      <c r="CW8" s="624"/>
      <c r="CX8" s="624"/>
      <c r="CY8" s="625"/>
      <c r="CZ8" s="626">
        <v>20.100000000000001</v>
      </c>
      <c r="DA8" s="626"/>
      <c r="DB8" s="626"/>
      <c r="DC8" s="626"/>
      <c r="DD8" s="632">
        <v>43138</v>
      </c>
      <c r="DE8" s="624"/>
      <c r="DF8" s="624"/>
      <c r="DG8" s="624"/>
      <c r="DH8" s="624"/>
      <c r="DI8" s="624"/>
      <c r="DJ8" s="624"/>
      <c r="DK8" s="624"/>
      <c r="DL8" s="624"/>
      <c r="DM8" s="624"/>
      <c r="DN8" s="624"/>
      <c r="DO8" s="624"/>
      <c r="DP8" s="625"/>
      <c r="DQ8" s="632">
        <v>1164392</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8506</v>
      </c>
      <c r="S9" s="624"/>
      <c r="T9" s="624"/>
      <c r="U9" s="624"/>
      <c r="V9" s="624"/>
      <c r="W9" s="624"/>
      <c r="X9" s="624"/>
      <c r="Y9" s="625"/>
      <c r="Z9" s="626">
        <v>0.1</v>
      </c>
      <c r="AA9" s="626"/>
      <c r="AB9" s="626"/>
      <c r="AC9" s="626"/>
      <c r="AD9" s="627">
        <v>8506</v>
      </c>
      <c r="AE9" s="627"/>
      <c r="AF9" s="627"/>
      <c r="AG9" s="627"/>
      <c r="AH9" s="627"/>
      <c r="AI9" s="627"/>
      <c r="AJ9" s="627"/>
      <c r="AK9" s="627"/>
      <c r="AL9" s="628">
        <v>0.2</v>
      </c>
      <c r="AM9" s="629"/>
      <c r="AN9" s="629"/>
      <c r="AO9" s="630"/>
      <c r="AP9" s="620" t="s">
        <v>230</v>
      </c>
      <c r="AQ9" s="621"/>
      <c r="AR9" s="621"/>
      <c r="AS9" s="621"/>
      <c r="AT9" s="621"/>
      <c r="AU9" s="621"/>
      <c r="AV9" s="621"/>
      <c r="AW9" s="621"/>
      <c r="AX9" s="621"/>
      <c r="AY9" s="621"/>
      <c r="AZ9" s="621"/>
      <c r="BA9" s="621"/>
      <c r="BB9" s="621"/>
      <c r="BC9" s="621"/>
      <c r="BD9" s="621"/>
      <c r="BE9" s="621"/>
      <c r="BF9" s="622"/>
      <c r="BG9" s="623">
        <v>379780</v>
      </c>
      <c r="BH9" s="624"/>
      <c r="BI9" s="624"/>
      <c r="BJ9" s="624"/>
      <c r="BK9" s="624"/>
      <c r="BL9" s="624"/>
      <c r="BM9" s="624"/>
      <c r="BN9" s="625"/>
      <c r="BO9" s="626">
        <v>29.4</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488296</v>
      </c>
      <c r="CS9" s="624"/>
      <c r="CT9" s="624"/>
      <c r="CU9" s="624"/>
      <c r="CV9" s="624"/>
      <c r="CW9" s="624"/>
      <c r="CX9" s="624"/>
      <c r="CY9" s="625"/>
      <c r="CZ9" s="626">
        <v>4.5999999999999996</v>
      </c>
      <c r="DA9" s="626"/>
      <c r="DB9" s="626"/>
      <c r="DC9" s="626"/>
      <c r="DD9" s="632">
        <v>11345</v>
      </c>
      <c r="DE9" s="624"/>
      <c r="DF9" s="624"/>
      <c r="DG9" s="624"/>
      <c r="DH9" s="624"/>
      <c r="DI9" s="624"/>
      <c r="DJ9" s="624"/>
      <c r="DK9" s="624"/>
      <c r="DL9" s="624"/>
      <c r="DM9" s="624"/>
      <c r="DN9" s="624"/>
      <c r="DO9" s="624"/>
      <c r="DP9" s="625"/>
      <c r="DQ9" s="632">
        <v>350443</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28981</v>
      </c>
      <c r="BH10" s="624"/>
      <c r="BI10" s="624"/>
      <c r="BJ10" s="624"/>
      <c r="BK10" s="624"/>
      <c r="BL10" s="624"/>
      <c r="BM10" s="624"/>
      <c r="BN10" s="625"/>
      <c r="BO10" s="626">
        <v>2.2000000000000002</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21086</v>
      </c>
      <c r="CS10" s="624"/>
      <c r="CT10" s="624"/>
      <c r="CU10" s="624"/>
      <c r="CV10" s="624"/>
      <c r="CW10" s="624"/>
      <c r="CX10" s="624"/>
      <c r="CY10" s="625"/>
      <c r="CZ10" s="626">
        <v>0.2</v>
      </c>
      <c r="DA10" s="626"/>
      <c r="DB10" s="626"/>
      <c r="DC10" s="626"/>
      <c r="DD10" s="632" t="s">
        <v>122</v>
      </c>
      <c r="DE10" s="624"/>
      <c r="DF10" s="624"/>
      <c r="DG10" s="624"/>
      <c r="DH10" s="624"/>
      <c r="DI10" s="624"/>
      <c r="DJ10" s="624"/>
      <c r="DK10" s="624"/>
      <c r="DL10" s="624"/>
      <c r="DM10" s="624"/>
      <c r="DN10" s="624"/>
      <c r="DO10" s="624"/>
      <c r="DP10" s="625"/>
      <c r="DQ10" s="632">
        <v>4086</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316376</v>
      </c>
      <c r="S11" s="624"/>
      <c r="T11" s="624"/>
      <c r="U11" s="624"/>
      <c r="V11" s="624"/>
      <c r="W11" s="624"/>
      <c r="X11" s="624"/>
      <c r="Y11" s="625"/>
      <c r="Z11" s="628">
        <v>2.7</v>
      </c>
      <c r="AA11" s="629"/>
      <c r="AB11" s="629"/>
      <c r="AC11" s="635"/>
      <c r="AD11" s="632">
        <v>316376</v>
      </c>
      <c r="AE11" s="624"/>
      <c r="AF11" s="624"/>
      <c r="AG11" s="624"/>
      <c r="AH11" s="624"/>
      <c r="AI11" s="624"/>
      <c r="AJ11" s="624"/>
      <c r="AK11" s="625"/>
      <c r="AL11" s="628">
        <v>6</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35016</v>
      </c>
      <c r="BH11" s="624"/>
      <c r="BI11" s="624"/>
      <c r="BJ11" s="624"/>
      <c r="BK11" s="624"/>
      <c r="BL11" s="624"/>
      <c r="BM11" s="624"/>
      <c r="BN11" s="625"/>
      <c r="BO11" s="626">
        <v>2.7</v>
      </c>
      <c r="BP11" s="626"/>
      <c r="BQ11" s="626"/>
      <c r="BR11" s="626"/>
      <c r="BS11" s="627">
        <v>9299</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886646</v>
      </c>
      <c r="CS11" s="624"/>
      <c r="CT11" s="624"/>
      <c r="CU11" s="624"/>
      <c r="CV11" s="624"/>
      <c r="CW11" s="624"/>
      <c r="CX11" s="624"/>
      <c r="CY11" s="625"/>
      <c r="CZ11" s="626">
        <v>8.3000000000000007</v>
      </c>
      <c r="DA11" s="626"/>
      <c r="DB11" s="626"/>
      <c r="DC11" s="626"/>
      <c r="DD11" s="632">
        <v>251331</v>
      </c>
      <c r="DE11" s="624"/>
      <c r="DF11" s="624"/>
      <c r="DG11" s="624"/>
      <c r="DH11" s="624"/>
      <c r="DI11" s="624"/>
      <c r="DJ11" s="624"/>
      <c r="DK11" s="624"/>
      <c r="DL11" s="624"/>
      <c r="DM11" s="624"/>
      <c r="DN11" s="624"/>
      <c r="DO11" s="624"/>
      <c r="DP11" s="625"/>
      <c r="DQ11" s="632">
        <v>386493</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701304</v>
      </c>
      <c r="BH12" s="624"/>
      <c r="BI12" s="624"/>
      <c r="BJ12" s="624"/>
      <c r="BK12" s="624"/>
      <c r="BL12" s="624"/>
      <c r="BM12" s="624"/>
      <c r="BN12" s="625"/>
      <c r="BO12" s="626">
        <v>54.3</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830627</v>
      </c>
      <c r="CS12" s="624"/>
      <c r="CT12" s="624"/>
      <c r="CU12" s="624"/>
      <c r="CV12" s="624"/>
      <c r="CW12" s="624"/>
      <c r="CX12" s="624"/>
      <c r="CY12" s="625"/>
      <c r="CZ12" s="626">
        <v>7.7</v>
      </c>
      <c r="DA12" s="626"/>
      <c r="DB12" s="626"/>
      <c r="DC12" s="626"/>
      <c r="DD12" s="632">
        <v>90980</v>
      </c>
      <c r="DE12" s="624"/>
      <c r="DF12" s="624"/>
      <c r="DG12" s="624"/>
      <c r="DH12" s="624"/>
      <c r="DI12" s="624"/>
      <c r="DJ12" s="624"/>
      <c r="DK12" s="624"/>
      <c r="DL12" s="624"/>
      <c r="DM12" s="624"/>
      <c r="DN12" s="624"/>
      <c r="DO12" s="624"/>
      <c r="DP12" s="625"/>
      <c r="DQ12" s="632">
        <v>329059</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691337</v>
      </c>
      <c r="BH13" s="624"/>
      <c r="BI13" s="624"/>
      <c r="BJ13" s="624"/>
      <c r="BK13" s="624"/>
      <c r="BL13" s="624"/>
      <c r="BM13" s="624"/>
      <c r="BN13" s="625"/>
      <c r="BO13" s="626">
        <v>53.5</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1044398</v>
      </c>
      <c r="CS13" s="624"/>
      <c r="CT13" s="624"/>
      <c r="CU13" s="624"/>
      <c r="CV13" s="624"/>
      <c r="CW13" s="624"/>
      <c r="CX13" s="624"/>
      <c r="CY13" s="625"/>
      <c r="CZ13" s="626">
        <v>9.6999999999999993</v>
      </c>
      <c r="DA13" s="626"/>
      <c r="DB13" s="626"/>
      <c r="DC13" s="626"/>
      <c r="DD13" s="632">
        <v>145994</v>
      </c>
      <c r="DE13" s="624"/>
      <c r="DF13" s="624"/>
      <c r="DG13" s="624"/>
      <c r="DH13" s="624"/>
      <c r="DI13" s="624"/>
      <c r="DJ13" s="624"/>
      <c r="DK13" s="624"/>
      <c r="DL13" s="624"/>
      <c r="DM13" s="624"/>
      <c r="DN13" s="624"/>
      <c r="DO13" s="624"/>
      <c r="DP13" s="625"/>
      <c r="DQ13" s="632">
        <v>739563</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58116</v>
      </c>
      <c r="BH14" s="624"/>
      <c r="BI14" s="624"/>
      <c r="BJ14" s="624"/>
      <c r="BK14" s="624"/>
      <c r="BL14" s="624"/>
      <c r="BM14" s="624"/>
      <c r="BN14" s="625"/>
      <c r="BO14" s="626">
        <v>4.5</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328108</v>
      </c>
      <c r="CS14" s="624"/>
      <c r="CT14" s="624"/>
      <c r="CU14" s="624"/>
      <c r="CV14" s="624"/>
      <c r="CW14" s="624"/>
      <c r="CX14" s="624"/>
      <c r="CY14" s="625"/>
      <c r="CZ14" s="626">
        <v>3.1</v>
      </c>
      <c r="DA14" s="626"/>
      <c r="DB14" s="626"/>
      <c r="DC14" s="626"/>
      <c r="DD14" s="632">
        <v>25613</v>
      </c>
      <c r="DE14" s="624"/>
      <c r="DF14" s="624"/>
      <c r="DG14" s="624"/>
      <c r="DH14" s="624"/>
      <c r="DI14" s="624"/>
      <c r="DJ14" s="624"/>
      <c r="DK14" s="624"/>
      <c r="DL14" s="624"/>
      <c r="DM14" s="624"/>
      <c r="DN14" s="624"/>
      <c r="DO14" s="624"/>
      <c r="DP14" s="625"/>
      <c r="DQ14" s="632">
        <v>286901</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v>8831</v>
      </c>
      <c r="S15" s="624"/>
      <c r="T15" s="624"/>
      <c r="U15" s="624"/>
      <c r="V15" s="624"/>
      <c r="W15" s="624"/>
      <c r="X15" s="624"/>
      <c r="Y15" s="625"/>
      <c r="Z15" s="626">
        <v>0.1</v>
      </c>
      <c r="AA15" s="626"/>
      <c r="AB15" s="626"/>
      <c r="AC15" s="626"/>
      <c r="AD15" s="627">
        <v>8831</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56056</v>
      </c>
      <c r="BH15" s="624"/>
      <c r="BI15" s="624"/>
      <c r="BJ15" s="624"/>
      <c r="BK15" s="624"/>
      <c r="BL15" s="624"/>
      <c r="BM15" s="624"/>
      <c r="BN15" s="625"/>
      <c r="BO15" s="626">
        <v>4.3</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793587</v>
      </c>
      <c r="CS15" s="624"/>
      <c r="CT15" s="624"/>
      <c r="CU15" s="624"/>
      <c r="CV15" s="624"/>
      <c r="CW15" s="624"/>
      <c r="CX15" s="624"/>
      <c r="CY15" s="625"/>
      <c r="CZ15" s="626">
        <v>7.4</v>
      </c>
      <c r="DA15" s="626"/>
      <c r="DB15" s="626"/>
      <c r="DC15" s="626"/>
      <c r="DD15" s="632">
        <v>107698</v>
      </c>
      <c r="DE15" s="624"/>
      <c r="DF15" s="624"/>
      <c r="DG15" s="624"/>
      <c r="DH15" s="624"/>
      <c r="DI15" s="624"/>
      <c r="DJ15" s="624"/>
      <c r="DK15" s="624"/>
      <c r="DL15" s="624"/>
      <c r="DM15" s="624"/>
      <c r="DN15" s="624"/>
      <c r="DO15" s="624"/>
      <c r="DP15" s="625"/>
      <c r="DQ15" s="632">
        <v>546046</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15080</v>
      </c>
      <c r="S16" s="624"/>
      <c r="T16" s="624"/>
      <c r="U16" s="624"/>
      <c r="V16" s="624"/>
      <c r="W16" s="624"/>
      <c r="X16" s="624"/>
      <c r="Y16" s="625"/>
      <c r="Z16" s="626">
        <v>0.1</v>
      </c>
      <c r="AA16" s="626"/>
      <c r="AB16" s="626"/>
      <c r="AC16" s="626"/>
      <c r="AD16" s="627">
        <v>15080</v>
      </c>
      <c r="AE16" s="627"/>
      <c r="AF16" s="627"/>
      <c r="AG16" s="627"/>
      <c r="AH16" s="627"/>
      <c r="AI16" s="627"/>
      <c r="AJ16" s="627"/>
      <c r="AK16" s="627"/>
      <c r="AL16" s="628">
        <v>0.3</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376771</v>
      </c>
      <c r="CS16" s="624"/>
      <c r="CT16" s="624"/>
      <c r="CU16" s="624"/>
      <c r="CV16" s="624"/>
      <c r="CW16" s="624"/>
      <c r="CX16" s="624"/>
      <c r="CY16" s="625"/>
      <c r="CZ16" s="626">
        <v>3.5</v>
      </c>
      <c r="DA16" s="626"/>
      <c r="DB16" s="626"/>
      <c r="DC16" s="626"/>
      <c r="DD16" s="632" t="s">
        <v>122</v>
      </c>
      <c r="DE16" s="624"/>
      <c r="DF16" s="624"/>
      <c r="DG16" s="624"/>
      <c r="DH16" s="624"/>
      <c r="DI16" s="624"/>
      <c r="DJ16" s="624"/>
      <c r="DK16" s="624"/>
      <c r="DL16" s="624"/>
      <c r="DM16" s="624"/>
      <c r="DN16" s="624"/>
      <c r="DO16" s="624"/>
      <c r="DP16" s="625"/>
      <c r="DQ16" s="632">
        <v>99555</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55890</v>
      </c>
      <c r="S17" s="624"/>
      <c r="T17" s="624"/>
      <c r="U17" s="624"/>
      <c r="V17" s="624"/>
      <c r="W17" s="624"/>
      <c r="X17" s="624"/>
      <c r="Y17" s="625"/>
      <c r="Z17" s="626">
        <v>0.5</v>
      </c>
      <c r="AA17" s="626"/>
      <c r="AB17" s="626"/>
      <c r="AC17" s="626"/>
      <c r="AD17" s="627">
        <v>55890</v>
      </c>
      <c r="AE17" s="627"/>
      <c r="AF17" s="627"/>
      <c r="AG17" s="627"/>
      <c r="AH17" s="627"/>
      <c r="AI17" s="627"/>
      <c r="AJ17" s="627"/>
      <c r="AK17" s="627"/>
      <c r="AL17" s="628">
        <v>1.1000000000000001</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960588</v>
      </c>
      <c r="CS17" s="624"/>
      <c r="CT17" s="624"/>
      <c r="CU17" s="624"/>
      <c r="CV17" s="624"/>
      <c r="CW17" s="624"/>
      <c r="CX17" s="624"/>
      <c r="CY17" s="625"/>
      <c r="CZ17" s="626">
        <v>9</v>
      </c>
      <c r="DA17" s="626"/>
      <c r="DB17" s="626"/>
      <c r="DC17" s="626"/>
      <c r="DD17" s="632" t="s">
        <v>122</v>
      </c>
      <c r="DE17" s="624"/>
      <c r="DF17" s="624"/>
      <c r="DG17" s="624"/>
      <c r="DH17" s="624"/>
      <c r="DI17" s="624"/>
      <c r="DJ17" s="624"/>
      <c r="DK17" s="624"/>
      <c r="DL17" s="624"/>
      <c r="DM17" s="624"/>
      <c r="DN17" s="624"/>
      <c r="DO17" s="624"/>
      <c r="DP17" s="625"/>
      <c r="DQ17" s="632">
        <v>960588</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6139</v>
      </c>
      <c r="S18" s="624"/>
      <c r="T18" s="624"/>
      <c r="U18" s="624"/>
      <c r="V18" s="624"/>
      <c r="W18" s="624"/>
      <c r="X18" s="624"/>
      <c r="Y18" s="625"/>
      <c r="Z18" s="626">
        <v>0.1</v>
      </c>
      <c r="AA18" s="626"/>
      <c r="AB18" s="626"/>
      <c r="AC18" s="626"/>
      <c r="AD18" s="627">
        <v>6139</v>
      </c>
      <c r="AE18" s="627"/>
      <c r="AF18" s="627"/>
      <c r="AG18" s="627"/>
      <c r="AH18" s="627"/>
      <c r="AI18" s="627"/>
      <c r="AJ18" s="627"/>
      <c r="AK18" s="627"/>
      <c r="AL18" s="628">
        <v>0.1</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49751</v>
      </c>
      <c r="S19" s="624"/>
      <c r="T19" s="624"/>
      <c r="U19" s="624"/>
      <c r="V19" s="624"/>
      <c r="W19" s="624"/>
      <c r="X19" s="624"/>
      <c r="Y19" s="625"/>
      <c r="Z19" s="626">
        <v>0.4</v>
      </c>
      <c r="AA19" s="626"/>
      <c r="AB19" s="626"/>
      <c r="AC19" s="626"/>
      <c r="AD19" s="627">
        <v>49751</v>
      </c>
      <c r="AE19" s="627"/>
      <c r="AF19" s="627"/>
      <c r="AG19" s="627"/>
      <c r="AH19" s="627"/>
      <c r="AI19" s="627"/>
      <c r="AJ19" s="627"/>
      <c r="AK19" s="627"/>
      <c r="AL19" s="628">
        <v>0.9</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12348</v>
      </c>
      <c r="BH19" s="624"/>
      <c r="BI19" s="624"/>
      <c r="BJ19" s="624"/>
      <c r="BK19" s="624"/>
      <c r="BL19" s="624"/>
      <c r="BM19" s="624"/>
      <c r="BN19" s="625"/>
      <c r="BO19" s="626">
        <v>1</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t="s">
        <v>122</v>
      </c>
      <c r="S20" s="624"/>
      <c r="T20" s="624"/>
      <c r="U20" s="624"/>
      <c r="V20" s="624"/>
      <c r="W20" s="624"/>
      <c r="X20" s="624"/>
      <c r="Y20" s="625"/>
      <c r="Z20" s="626" t="s">
        <v>122</v>
      </c>
      <c r="AA20" s="626"/>
      <c r="AB20" s="626"/>
      <c r="AC20" s="626"/>
      <c r="AD20" s="627" t="s">
        <v>122</v>
      </c>
      <c r="AE20" s="627"/>
      <c r="AF20" s="627"/>
      <c r="AG20" s="627"/>
      <c r="AH20" s="627"/>
      <c r="AI20" s="627"/>
      <c r="AJ20" s="627"/>
      <c r="AK20" s="627"/>
      <c r="AL20" s="628" t="s">
        <v>122</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12348</v>
      </c>
      <c r="BH20" s="624"/>
      <c r="BI20" s="624"/>
      <c r="BJ20" s="624"/>
      <c r="BK20" s="624"/>
      <c r="BL20" s="624"/>
      <c r="BM20" s="624"/>
      <c r="BN20" s="625"/>
      <c r="BO20" s="626">
        <v>1</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10719649</v>
      </c>
      <c r="CS20" s="624"/>
      <c r="CT20" s="624"/>
      <c r="CU20" s="624"/>
      <c r="CV20" s="624"/>
      <c r="CW20" s="624"/>
      <c r="CX20" s="624"/>
      <c r="CY20" s="625"/>
      <c r="CZ20" s="626">
        <v>100</v>
      </c>
      <c r="DA20" s="626"/>
      <c r="DB20" s="626"/>
      <c r="DC20" s="626"/>
      <c r="DD20" s="632">
        <v>1013253</v>
      </c>
      <c r="DE20" s="624"/>
      <c r="DF20" s="624"/>
      <c r="DG20" s="624"/>
      <c r="DH20" s="624"/>
      <c r="DI20" s="624"/>
      <c r="DJ20" s="624"/>
      <c r="DK20" s="624"/>
      <c r="DL20" s="624"/>
      <c r="DM20" s="624"/>
      <c r="DN20" s="624"/>
      <c r="DO20" s="624"/>
      <c r="DP20" s="625"/>
      <c r="DQ20" s="632">
        <v>6305327</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4056640</v>
      </c>
      <c r="S21" s="624"/>
      <c r="T21" s="624"/>
      <c r="U21" s="624"/>
      <c r="V21" s="624"/>
      <c r="W21" s="624"/>
      <c r="X21" s="624"/>
      <c r="Y21" s="625"/>
      <c r="Z21" s="626">
        <v>34.799999999999997</v>
      </c>
      <c r="AA21" s="626"/>
      <c r="AB21" s="626"/>
      <c r="AC21" s="626"/>
      <c r="AD21" s="627">
        <v>3505980</v>
      </c>
      <c r="AE21" s="627"/>
      <c r="AF21" s="627"/>
      <c r="AG21" s="627"/>
      <c r="AH21" s="627"/>
      <c r="AI21" s="627"/>
      <c r="AJ21" s="627"/>
      <c r="AK21" s="627"/>
      <c r="AL21" s="628">
        <v>66</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12348</v>
      </c>
      <c r="BH21" s="624"/>
      <c r="BI21" s="624"/>
      <c r="BJ21" s="624"/>
      <c r="BK21" s="624"/>
      <c r="BL21" s="624"/>
      <c r="BM21" s="624"/>
      <c r="BN21" s="625"/>
      <c r="BO21" s="626">
        <v>1</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3505980</v>
      </c>
      <c r="S22" s="624"/>
      <c r="T22" s="624"/>
      <c r="U22" s="624"/>
      <c r="V22" s="624"/>
      <c r="W22" s="624"/>
      <c r="X22" s="624"/>
      <c r="Y22" s="625"/>
      <c r="Z22" s="626">
        <v>30</v>
      </c>
      <c r="AA22" s="626"/>
      <c r="AB22" s="626"/>
      <c r="AC22" s="626"/>
      <c r="AD22" s="627">
        <v>3505980</v>
      </c>
      <c r="AE22" s="627"/>
      <c r="AF22" s="627"/>
      <c r="AG22" s="627"/>
      <c r="AH22" s="627"/>
      <c r="AI22" s="627"/>
      <c r="AJ22" s="627"/>
      <c r="AK22" s="627"/>
      <c r="AL22" s="628">
        <v>66</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550660</v>
      </c>
      <c r="S23" s="624"/>
      <c r="T23" s="624"/>
      <c r="U23" s="624"/>
      <c r="V23" s="624"/>
      <c r="W23" s="624"/>
      <c r="X23" s="624"/>
      <c r="Y23" s="625"/>
      <c r="Z23" s="626">
        <v>4.7</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3408860</v>
      </c>
      <c r="CS24" s="613"/>
      <c r="CT24" s="613"/>
      <c r="CU24" s="613"/>
      <c r="CV24" s="613"/>
      <c r="CW24" s="613"/>
      <c r="CX24" s="613"/>
      <c r="CY24" s="614"/>
      <c r="CZ24" s="617">
        <v>31.8</v>
      </c>
      <c r="DA24" s="618"/>
      <c r="DB24" s="618"/>
      <c r="DC24" s="634"/>
      <c r="DD24" s="658">
        <v>2568051</v>
      </c>
      <c r="DE24" s="613"/>
      <c r="DF24" s="613"/>
      <c r="DG24" s="613"/>
      <c r="DH24" s="613"/>
      <c r="DI24" s="613"/>
      <c r="DJ24" s="613"/>
      <c r="DK24" s="614"/>
      <c r="DL24" s="658">
        <v>2455504</v>
      </c>
      <c r="DM24" s="613"/>
      <c r="DN24" s="613"/>
      <c r="DO24" s="613"/>
      <c r="DP24" s="613"/>
      <c r="DQ24" s="613"/>
      <c r="DR24" s="613"/>
      <c r="DS24" s="613"/>
      <c r="DT24" s="613"/>
      <c r="DU24" s="613"/>
      <c r="DV24" s="614"/>
      <c r="DW24" s="617">
        <v>46.1</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5856086</v>
      </c>
      <c r="S25" s="624"/>
      <c r="T25" s="624"/>
      <c r="U25" s="624"/>
      <c r="V25" s="624"/>
      <c r="W25" s="624"/>
      <c r="X25" s="624"/>
      <c r="Y25" s="625"/>
      <c r="Z25" s="626">
        <v>50.2</v>
      </c>
      <c r="AA25" s="626"/>
      <c r="AB25" s="626"/>
      <c r="AC25" s="626"/>
      <c r="AD25" s="627">
        <v>5305426</v>
      </c>
      <c r="AE25" s="627"/>
      <c r="AF25" s="627"/>
      <c r="AG25" s="627"/>
      <c r="AH25" s="627"/>
      <c r="AI25" s="627"/>
      <c r="AJ25" s="627"/>
      <c r="AK25" s="627"/>
      <c r="AL25" s="628">
        <v>99.8</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1478415</v>
      </c>
      <c r="CS25" s="655"/>
      <c r="CT25" s="655"/>
      <c r="CU25" s="655"/>
      <c r="CV25" s="655"/>
      <c r="CW25" s="655"/>
      <c r="CX25" s="655"/>
      <c r="CY25" s="656"/>
      <c r="CZ25" s="628">
        <v>13.8</v>
      </c>
      <c r="DA25" s="653"/>
      <c r="DB25" s="653"/>
      <c r="DC25" s="657"/>
      <c r="DD25" s="632">
        <v>1333425</v>
      </c>
      <c r="DE25" s="655"/>
      <c r="DF25" s="655"/>
      <c r="DG25" s="655"/>
      <c r="DH25" s="655"/>
      <c r="DI25" s="655"/>
      <c r="DJ25" s="655"/>
      <c r="DK25" s="656"/>
      <c r="DL25" s="632">
        <v>1297090</v>
      </c>
      <c r="DM25" s="655"/>
      <c r="DN25" s="655"/>
      <c r="DO25" s="655"/>
      <c r="DP25" s="655"/>
      <c r="DQ25" s="655"/>
      <c r="DR25" s="655"/>
      <c r="DS25" s="655"/>
      <c r="DT25" s="655"/>
      <c r="DU25" s="655"/>
      <c r="DV25" s="656"/>
      <c r="DW25" s="628">
        <v>24.4</v>
      </c>
      <c r="DX25" s="653"/>
      <c r="DY25" s="653"/>
      <c r="DZ25" s="653"/>
      <c r="EA25" s="653"/>
      <c r="EB25" s="653"/>
      <c r="EC25" s="654"/>
    </row>
    <row r="26" spans="2:133" ht="11.25" customHeight="1" x14ac:dyDescent="0.15">
      <c r="B26" s="620" t="s">
        <v>283</v>
      </c>
      <c r="C26" s="621"/>
      <c r="D26" s="621"/>
      <c r="E26" s="621"/>
      <c r="F26" s="621"/>
      <c r="G26" s="621"/>
      <c r="H26" s="621"/>
      <c r="I26" s="621"/>
      <c r="J26" s="621"/>
      <c r="K26" s="621"/>
      <c r="L26" s="621"/>
      <c r="M26" s="621"/>
      <c r="N26" s="621"/>
      <c r="O26" s="621"/>
      <c r="P26" s="621"/>
      <c r="Q26" s="622"/>
      <c r="R26" s="623">
        <v>1152</v>
      </c>
      <c r="S26" s="624"/>
      <c r="T26" s="624"/>
      <c r="U26" s="624"/>
      <c r="V26" s="624"/>
      <c r="W26" s="624"/>
      <c r="X26" s="624"/>
      <c r="Y26" s="625"/>
      <c r="Z26" s="626">
        <v>0</v>
      </c>
      <c r="AA26" s="626"/>
      <c r="AB26" s="626"/>
      <c r="AC26" s="626"/>
      <c r="AD26" s="627">
        <v>1152</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762738</v>
      </c>
      <c r="CS26" s="624"/>
      <c r="CT26" s="624"/>
      <c r="CU26" s="624"/>
      <c r="CV26" s="624"/>
      <c r="CW26" s="624"/>
      <c r="CX26" s="624"/>
      <c r="CY26" s="625"/>
      <c r="CZ26" s="628">
        <v>7.1</v>
      </c>
      <c r="DA26" s="653"/>
      <c r="DB26" s="653"/>
      <c r="DC26" s="657"/>
      <c r="DD26" s="632">
        <v>681382</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15">
      <c r="B27" s="620" t="s">
        <v>286</v>
      </c>
      <c r="C27" s="621"/>
      <c r="D27" s="621"/>
      <c r="E27" s="621"/>
      <c r="F27" s="621"/>
      <c r="G27" s="621"/>
      <c r="H27" s="621"/>
      <c r="I27" s="621"/>
      <c r="J27" s="621"/>
      <c r="K27" s="621"/>
      <c r="L27" s="621"/>
      <c r="M27" s="621"/>
      <c r="N27" s="621"/>
      <c r="O27" s="621"/>
      <c r="P27" s="621"/>
      <c r="Q27" s="622"/>
      <c r="R27" s="623">
        <v>7578</v>
      </c>
      <c r="S27" s="624"/>
      <c r="T27" s="624"/>
      <c r="U27" s="624"/>
      <c r="V27" s="624"/>
      <c r="W27" s="624"/>
      <c r="X27" s="624"/>
      <c r="Y27" s="625"/>
      <c r="Z27" s="626">
        <v>0.1</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1291168</v>
      </c>
      <c r="BH27" s="624"/>
      <c r="BI27" s="624"/>
      <c r="BJ27" s="624"/>
      <c r="BK27" s="624"/>
      <c r="BL27" s="624"/>
      <c r="BM27" s="624"/>
      <c r="BN27" s="625"/>
      <c r="BO27" s="626">
        <v>100</v>
      </c>
      <c r="BP27" s="626"/>
      <c r="BQ27" s="626"/>
      <c r="BR27" s="626"/>
      <c r="BS27" s="627">
        <v>9299</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969857</v>
      </c>
      <c r="CS27" s="655"/>
      <c r="CT27" s="655"/>
      <c r="CU27" s="655"/>
      <c r="CV27" s="655"/>
      <c r="CW27" s="655"/>
      <c r="CX27" s="655"/>
      <c r="CY27" s="656"/>
      <c r="CZ27" s="628">
        <v>9</v>
      </c>
      <c r="DA27" s="653"/>
      <c r="DB27" s="653"/>
      <c r="DC27" s="657"/>
      <c r="DD27" s="632">
        <v>274038</v>
      </c>
      <c r="DE27" s="655"/>
      <c r="DF27" s="655"/>
      <c r="DG27" s="655"/>
      <c r="DH27" s="655"/>
      <c r="DI27" s="655"/>
      <c r="DJ27" s="655"/>
      <c r="DK27" s="656"/>
      <c r="DL27" s="632">
        <v>197826</v>
      </c>
      <c r="DM27" s="655"/>
      <c r="DN27" s="655"/>
      <c r="DO27" s="655"/>
      <c r="DP27" s="655"/>
      <c r="DQ27" s="655"/>
      <c r="DR27" s="655"/>
      <c r="DS27" s="655"/>
      <c r="DT27" s="655"/>
      <c r="DU27" s="655"/>
      <c r="DV27" s="656"/>
      <c r="DW27" s="628">
        <v>3.7</v>
      </c>
      <c r="DX27" s="653"/>
      <c r="DY27" s="653"/>
      <c r="DZ27" s="653"/>
      <c r="EA27" s="653"/>
      <c r="EB27" s="653"/>
      <c r="EC27" s="654"/>
    </row>
    <row r="28" spans="2:133" ht="11.25" customHeight="1" x14ac:dyDescent="0.15">
      <c r="B28" s="620" t="s">
        <v>289</v>
      </c>
      <c r="C28" s="621"/>
      <c r="D28" s="621"/>
      <c r="E28" s="621"/>
      <c r="F28" s="621"/>
      <c r="G28" s="621"/>
      <c r="H28" s="621"/>
      <c r="I28" s="621"/>
      <c r="J28" s="621"/>
      <c r="K28" s="621"/>
      <c r="L28" s="621"/>
      <c r="M28" s="621"/>
      <c r="N28" s="621"/>
      <c r="O28" s="621"/>
      <c r="P28" s="621"/>
      <c r="Q28" s="622"/>
      <c r="R28" s="623">
        <v>25455</v>
      </c>
      <c r="S28" s="624"/>
      <c r="T28" s="624"/>
      <c r="U28" s="624"/>
      <c r="V28" s="624"/>
      <c r="W28" s="624"/>
      <c r="X28" s="624"/>
      <c r="Y28" s="625"/>
      <c r="Z28" s="626">
        <v>0.2</v>
      </c>
      <c r="AA28" s="626"/>
      <c r="AB28" s="626"/>
      <c r="AC28" s="626"/>
      <c r="AD28" s="627">
        <v>4058</v>
      </c>
      <c r="AE28" s="627"/>
      <c r="AF28" s="627"/>
      <c r="AG28" s="627"/>
      <c r="AH28" s="627"/>
      <c r="AI28" s="627"/>
      <c r="AJ28" s="627"/>
      <c r="AK28" s="627"/>
      <c r="AL28" s="628">
        <v>0.1</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960588</v>
      </c>
      <c r="CS28" s="624"/>
      <c r="CT28" s="624"/>
      <c r="CU28" s="624"/>
      <c r="CV28" s="624"/>
      <c r="CW28" s="624"/>
      <c r="CX28" s="624"/>
      <c r="CY28" s="625"/>
      <c r="CZ28" s="628">
        <v>9</v>
      </c>
      <c r="DA28" s="653"/>
      <c r="DB28" s="653"/>
      <c r="DC28" s="657"/>
      <c r="DD28" s="632">
        <v>960588</v>
      </c>
      <c r="DE28" s="624"/>
      <c r="DF28" s="624"/>
      <c r="DG28" s="624"/>
      <c r="DH28" s="624"/>
      <c r="DI28" s="624"/>
      <c r="DJ28" s="624"/>
      <c r="DK28" s="625"/>
      <c r="DL28" s="632">
        <v>960588</v>
      </c>
      <c r="DM28" s="624"/>
      <c r="DN28" s="624"/>
      <c r="DO28" s="624"/>
      <c r="DP28" s="624"/>
      <c r="DQ28" s="624"/>
      <c r="DR28" s="624"/>
      <c r="DS28" s="624"/>
      <c r="DT28" s="624"/>
      <c r="DU28" s="624"/>
      <c r="DV28" s="625"/>
      <c r="DW28" s="628">
        <v>18</v>
      </c>
      <c r="DX28" s="653"/>
      <c r="DY28" s="653"/>
      <c r="DZ28" s="653"/>
      <c r="EA28" s="653"/>
      <c r="EB28" s="653"/>
      <c r="EC28" s="654"/>
    </row>
    <row r="29" spans="2:133" ht="11.25" customHeight="1" x14ac:dyDescent="0.15">
      <c r="B29" s="620" t="s">
        <v>291</v>
      </c>
      <c r="C29" s="621"/>
      <c r="D29" s="621"/>
      <c r="E29" s="621"/>
      <c r="F29" s="621"/>
      <c r="G29" s="621"/>
      <c r="H29" s="621"/>
      <c r="I29" s="621"/>
      <c r="J29" s="621"/>
      <c r="K29" s="621"/>
      <c r="L29" s="621"/>
      <c r="M29" s="621"/>
      <c r="N29" s="621"/>
      <c r="O29" s="621"/>
      <c r="P29" s="621"/>
      <c r="Q29" s="622"/>
      <c r="R29" s="623">
        <v>7684</v>
      </c>
      <c r="S29" s="624"/>
      <c r="T29" s="624"/>
      <c r="U29" s="624"/>
      <c r="V29" s="624"/>
      <c r="W29" s="624"/>
      <c r="X29" s="624"/>
      <c r="Y29" s="625"/>
      <c r="Z29" s="626">
        <v>0.1</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960588</v>
      </c>
      <c r="CS29" s="655"/>
      <c r="CT29" s="655"/>
      <c r="CU29" s="655"/>
      <c r="CV29" s="655"/>
      <c r="CW29" s="655"/>
      <c r="CX29" s="655"/>
      <c r="CY29" s="656"/>
      <c r="CZ29" s="628">
        <v>9</v>
      </c>
      <c r="DA29" s="653"/>
      <c r="DB29" s="653"/>
      <c r="DC29" s="657"/>
      <c r="DD29" s="632">
        <v>960588</v>
      </c>
      <c r="DE29" s="655"/>
      <c r="DF29" s="655"/>
      <c r="DG29" s="655"/>
      <c r="DH29" s="655"/>
      <c r="DI29" s="655"/>
      <c r="DJ29" s="655"/>
      <c r="DK29" s="656"/>
      <c r="DL29" s="632">
        <v>960588</v>
      </c>
      <c r="DM29" s="655"/>
      <c r="DN29" s="655"/>
      <c r="DO29" s="655"/>
      <c r="DP29" s="655"/>
      <c r="DQ29" s="655"/>
      <c r="DR29" s="655"/>
      <c r="DS29" s="655"/>
      <c r="DT29" s="655"/>
      <c r="DU29" s="655"/>
      <c r="DV29" s="656"/>
      <c r="DW29" s="628">
        <v>18</v>
      </c>
      <c r="DX29" s="653"/>
      <c r="DY29" s="653"/>
      <c r="DZ29" s="653"/>
      <c r="EA29" s="653"/>
      <c r="EB29" s="653"/>
      <c r="EC29" s="654"/>
    </row>
    <row r="30" spans="2:133" ht="11.25" customHeight="1" x14ac:dyDescent="0.15">
      <c r="B30" s="620" t="s">
        <v>293</v>
      </c>
      <c r="C30" s="621"/>
      <c r="D30" s="621"/>
      <c r="E30" s="621"/>
      <c r="F30" s="621"/>
      <c r="G30" s="621"/>
      <c r="H30" s="621"/>
      <c r="I30" s="621"/>
      <c r="J30" s="621"/>
      <c r="K30" s="621"/>
      <c r="L30" s="621"/>
      <c r="M30" s="621"/>
      <c r="N30" s="621"/>
      <c r="O30" s="621"/>
      <c r="P30" s="621"/>
      <c r="Q30" s="622"/>
      <c r="R30" s="623">
        <v>1065091</v>
      </c>
      <c r="S30" s="624"/>
      <c r="T30" s="624"/>
      <c r="U30" s="624"/>
      <c r="V30" s="624"/>
      <c r="W30" s="624"/>
      <c r="X30" s="624"/>
      <c r="Y30" s="625"/>
      <c r="Z30" s="626">
        <v>9.1</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923721</v>
      </c>
      <c r="CS30" s="624"/>
      <c r="CT30" s="624"/>
      <c r="CU30" s="624"/>
      <c r="CV30" s="624"/>
      <c r="CW30" s="624"/>
      <c r="CX30" s="624"/>
      <c r="CY30" s="625"/>
      <c r="CZ30" s="628">
        <v>8.6</v>
      </c>
      <c r="DA30" s="653"/>
      <c r="DB30" s="653"/>
      <c r="DC30" s="657"/>
      <c r="DD30" s="632">
        <v>923721</v>
      </c>
      <c r="DE30" s="624"/>
      <c r="DF30" s="624"/>
      <c r="DG30" s="624"/>
      <c r="DH30" s="624"/>
      <c r="DI30" s="624"/>
      <c r="DJ30" s="624"/>
      <c r="DK30" s="625"/>
      <c r="DL30" s="632">
        <v>923721</v>
      </c>
      <c r="DM30" s="624"/>
      <c r="DN30" s="624"/>
      <c r="DO30" s="624"/>
      <c r="DP30" s="624"/>
      <c r="DQ30" s="624"/>
      <c r="DR30" s="624"/>
      <c r="DS30" s="624"/>
      <c r="DT30" s="624"/>
      <c r="DU30" s="624"/>
      <c r="DV30" s="625"/>
      <c r="DW30" s="628">
        <v>17.3</v>
      </c>
      <c r="DX30" s="653"/>
      <c r="DY30" s="653"/>
      <c r="DZ30" s="653"/>
      <c r="EA30" s="653"/>
      <c r="EB30" s="653"/>
      <c r="EC30" s="654"/>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99.3</v>
      </c>
      <c r="BH31" s="667"/>
      <c r="BI31" s="667"/>
      <c r="BJ31" s="667"/>
      <c r="BK31" s="667"/>
      <c r="BL31" s="667"/>
      <c r="BM31" s="618">
        <v>96.3</v>
      </c>
      <c r="BN31" s="667"/>
      <c r="BO31" s="667"/>
      <c r="BP31" s="667"/>
      <c r="BQ31" s="668"/>
      <c r="BR31" s="679">
        <v>99.3</v>
      </c>
      <c r="BS31" s="667"/>
      <c r="BT31" s="667"/>
      <c r="BU31" s="667"/>
      <c r="BV31" s="667"/>
      <c r="BW31" s="667"/>
      <c r="BX31" s="618">
        <v>96.5</v>
      </c>
      <c r="BY31" s="667"/>
      <c r="BZ31" s="667"/>
      <c r="CA31" s="667"/>
      <c r="CB31" s="668"/>
      <c r="CD31" s="661"/>
      <c r="CE31" s="662"/>
      <c r="CF31" s="620" t="s">
        <v>300</v>
      </c>
      <c r="CG31" s="621"/>
      <c r="CH31" s="621"/>
      <c r="CI31" s="621"/>
      <c r="CJ31" s="621"/>
      <c r="CK31" s="621"/>
      <c r="CL31" s="621"/>
      <c r="CM31" s="621"/>
      <c r="CN31" s="621"/>
      <c r="CO31" s="621"/>
      <c r="CP31" s="621"/>
      <c r="CQ31" s="622"/>
      <c r="CR31" s="623">
        <v>36867</v>
      </c>
      <c r="CS31" s="655"/>
      <c r="CT31" s="655"/>
      <c r="CU31" s="655"/>
      <c r="CV31" s="655"/>
      <c r="CW31" s="655"/>
      <c r="CX31" s="655"/>
      <c r="CY31" s="656"/>
      <c r="CZ31" s="628">
        <v>0.3</v>
      </c>
      <c r="DA31" s="653"/>
      <c r="DB31" s="653"/>
      <c r="DC31" s="657"/>
      <c r="DD31" s="632">
        <v>36867</v>
      </c>
      <c r="DE31" s="655"/>
      <c r="DF31" s="655"/>
      <c r="DG31" s="655"/>
      <c r="DH31" s="655"/>
      <c r="DI31" s="655"/>
      <c r="DJ31" s="655"/>
      <c r="DK31" s="656"/>
      <c r="DL31" s="632">
        <v>36867</v>
      </c>
      <c r="DM31" s="655"/>
      <c r="DN31" s="655"/>
      <c r="DO31" s="655"/>
      <c r="DP31" s="655"/>
      <c r="DQ31" s="655"/>
      <c r="DR31" s="655"/>
      <c r="DS31" s="655"/>
      <c r="DT31" s="655"/>
      <c r="DU31" s="655"/>
      <c r="DV31" s="656"/>
      <c r="DW31" s="628">
        <v>0.7</v>
      </c>
      <c r="DX31" s="653"/>
      <c r="DY31" s="653"/>
      <c r="DZ31" s="653"/>
      <c r="EA31" s="653"/>
      <c r="EB31" s="653"/>
      <c r="EC31" s="654"/>
    </row>
    <row r="32" spans="2:133" ht="11.25" customHeight="1" x14ac:dyDescent="0.15">
      <c r="B32" s="620" t="s">
        <v>301</v>
      </c>
      <c r="C32" s="621"/>
      <c r="D32" s="621"/>
      <c r="E32" s="621"/>
      <c r="F32" s="621"/>
      <c r="G32" s="621"/>
      <c r="H32" s="621"/>
      <c r="I32" s="621"/>
      <c r="J32" s="621"/>
      <c r="K32" s="621"/>
      <c r="L32" s="621"/>
      <c r="M32" s="621"/>
      <c r="N32" s="621"/>
      <c r="O32" s="621"/>
      <c r="P32" s="621"/>
      <c r="Q32" s="622"/>
      <c r="R32" s="623">
        <v>776407</v>
      </c>
      <c r="S32" s="624"/>
      <c r="T32" s="624"/>
      <c r="U32" s="624"/>
      <c r="V32" s="624"/>
      <c r="W32" s="624"/>
      <c r="X32" s="624"/>
      <c r="Y32" s="625"/>
      <c r="Z32" s="626">
        <v>6.7</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99.5</v>
      </c>
      <c r="BH32" s="655"/>
      <c r="BI32" s="655"/>
      <c r="BJ32" s="655"/>
      <c r="BK32" s="655"/>
      <c r="BL32" s="655"/>
      <c r="BM32" s="629">
        <v>96.8</v>
      </c>
      <c r="BN32" s="655"/>
      <c r="BO32" s="655"/>
      <c r="BP32" s="655"/>
      <c r="BQ32" s="678"/>
      <c r="BR32" s="680">
        <v>99.5</v>
      </c>
      <c r="BS32" s="655"/>
      <c r="BT32" s="655"/>
      <c r="BU32" s="655"/>
      <c r="BV32" s="655"/>
      <c r="BW32" s="655"/>
      <c r="BX32" s="629">
        <v>96.9</v>
      </c>
      <c r="BY32" s="655"/>
      <c r="BZ32" s="655"/>
      <c r="CA32" s="655"/>
      <c r="CB32" s="678"/>
      <c r="CD32" s="663"/>
      <c r="CE32" s="664"/>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3"/>
      <c r="DB32" s="653"/>
      <c r="DC32" s="657"/>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3"/>
      <c r="DY32" s="653"/>
      <c r="DZ32" s="653"/>
      <c r="EA32" s="653"/>
      <c r="EB32" s="653"/>
      <c r="EC32" s="654"/>
    </row>
    <row r="33" spans="2:133" ht="11.25" customHeight="1" x14ac:dyDescent="0.15">
      <c r="B33" s="620" t="s">
        <v>305</v>
      </c>
      <c r="C33" s="621"/>
      <c r="D33" s="621"/>
      <c r="E33" s="621"/>
      <c r="F33" s="621"/>
      <c r="G33" s="621"/>
      <c r="H33" s="621"/>
      <c r="I33" s="621"/>
      <c r="J33" s="621"/>
      <c r="K33" s="621"/>
      <c r="L33" s="621"/>
      <c r="M33" s="621"/>
      <c r="N33" s="621"/>
      <c r="O33" s="621"/>
      <c r="P33" s="621"/>
      <c r="Q33" s="622"/>
      <c r="R33" s="623">
        <v>26345</v>
      </c>
      <c r="S33" s="624"/>
      <c r="T33" s="624"/>
      <c r="U33" s="624"/>
      <c r="V33" s="624"/>
      <c r="W33" s="624"/>
      <c r="X33" s="624"/>
      <c r="Y33" s="625"/>
      <c r="Z33" s="626">
        <v>0.2</v>
      </c>
      <c r="AA33" s="626"/>
      <c r="AB33" s="626"/>
      <c r="AC33" s="626"/>
      <c r="AD33" s="627">
        <v>3202</v>
      </c>
      <c r="AE33" s="627"/>
      <c r="AF33" s="627"/>
      <c r="AG33" s="627"/>
      <c r="AH33" s="627"/>
      <c r="AI33" s="627"/>
      <c r="AJ33" s="627"/>
      <c r="AK33" s="627"/>
      <c r="AL33" s="628">
        <v>0.1</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99.1</v>
      </c>
      <c r="BH33" s="682"/>
      <c r="BI33" s="682"/>
      <c r="BJ33" s="682"/>
      <c r="BK33" s="682"/>
      <c r="BL33" s="682"/>
      <c r="BM33" s="683">
        <v>95.6</v>
      </c>
      <c r="BN33" s="682"/>
      <c r="BO33" s="682"/>
      <c r="BP33" s="682"/>
      <c r="BQ33" s="684"/>
      <c r="BR33" s="681">
        <v>99.1</v>
      </c>
      <c r="BS33" s="682"/>
      <c r="BT33" s="682"/>
      <c r="BU33" s="682"/>
      <c r="BV33" s="682"/>
      <c r="BW33" s="682"/>
      <c r="BX33" s="683">
        <v>95.8</v>
      </c>
      <c r="BY33" s="682"/>
      <c r="BZ33" s="682"/>
      <c r="CA33" s="682"/>
      <c r="CB33" s="684"/>
      <c r="CD33" s="620" t="s">
        <v>307</v>
      </c>
      <c r="CE33" s="621"/>
      <c r="CF33" s="621"/>
      <c r="CG33" s="621"/>
      <c r="CH33" s="621"/>
      <c r="CI33" s="621"/>
      <c r="CJ33" s="621"/>
      <c r="CK33" s="621"/>
      <c r="CL33" s="621"/>
      <c r="CM33" s="621"/>
      <c r="CN33" s="621"/>
      <c r="CO33" s="621"/>
      <c r="CP33" s="621"/>
      <c r="CQ33" s="622"/>
      <c r="CR33" s="623">
        <v>5920765</v>
      </c>
      <c r="CS33" s="655"/>
      <c r="CT33" s="655"/>
      <c r="CU33" s="655"/>
      <c r="CV33" s="655"/>
      <c r="CW33" s="655"/>
      <c r="CX33" s="655"/>
      <c r="CY33" s="656"/>
      <c r="CZ33" s="628">
        <v>55.2</v>
      </c>
      <c r="DA33" s="653"/>
      <c r="DB33" s="653"/>
      <c r="DC33" s="657"/>
      <c r="DD33" s="632">
        <v>3301510</v>
      </c>
      <c r="DE33" s="655"/>
      <c r="DF33" s="655"/>
      <c r="DG33" s="655"/>
      <c r="DH33" s="655"/>
      <c r="DI33" s="655"/>
      <c r="DJ33" s="655"/>
      <c r="DK33" s="656"/>
      <c r="DL33" s="632">
        <v>2038745</v>
      </c>
      <c r="DM33" s="655"/>
      <c r="DN33" s="655"/>
      <c r="DO33" s="655"/>
      <c r="DP33" s="655"/>
      <c r="DQ33" s="655"/>
      <c r="DR33" s="655"/>
      <c r="DS33" s="655"/>
      <c r="DT33" s="655"/>
      <c r="DU33" s="655"/>
      <c r="DV33" s="656"/>
      <c r="DW33" s="628">
        <v>38.299999999999997</v>
      </c>
      <c r="DX33" s="653"/>
      <c r="DY33" s="653"/>
      <c r="DZ33" s="653"/>
      <c r="EA33" s="653"/>
      <c r="EB33" s="653"/>
      <c r="EC33" s="654"/>
    </row>
    <row r="34" spans="2:133" ht="11.25" customHeight="1" x14ac:dyDescent="0.15">
      <c r="B34" s="620" t="s">
        <v>308</v>
      </c>
      <c r="C34" s="621"/>
      <c r="D34" s="621"/>
      <c r="E34" s="621"/>
      <c r="F34" s="621"/>
      <c r="G34" s="621"/>
      <c r="H34" s="621"/>
      <c r="I34" s="621"/>
      <c r="J34" s="621"/>
      <c r="K34" s="621"/>
      <c r="L34" s="621"/>
      <c r="M34" s="621"/>
      <c r="N34" s="621"/>
      <c r="O34" s="621"/>
      <c r="P34" s="621"/>
      <c r="Q34" s="622"/>
      <c r="R34" s="623">
        <v>1005270</v>
      </c>
      <c r="S34" s="624"/>
      <c r="T34" s="624"/>
      <c r="U34" s="624"/>
      <c r="V34" s="624"/>
      <c r="W34" s="624"/>
      <c r="X34" s="624"/>
      <c r="Y34" s="625"/>
      <c r="Z34" s="626">
        <v>8.6</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1611945</v>
      </c>
      <c r="CS34" s="624"/>
      <c r="CT34" s="624"/>
      <c r="CU34" s="624"/>
      <c r="CV34" s="624"/>
      <c r="CW34" s="624"/>
      <c r="CX34" s="624"/>
      <c r="CY34" s="625"/>
      <c r="CZ34" s="628">
        <v>15</v>
      </c>
      <c r="DA34" s="653"/>
      <c r="DB34" s="653"/>
      <c r="DC34" s="657"/>
      <c r="DD34" s="632">
        <v>825669</v>
      </c>
      <c r="DE34" s="624"/>
      <c r="DF34" s="624"/>
      <c r="DG34" s="624"/>
      <c r="DH34" s="624"/>
      <c r="DI34" s="624"/>
      <c r="DJ34" s="624"/>
      <c r="DK34" s="625"/>
      <c r="DL34" s="632">
        <v>574706</v>
      </c>
      <c r="DM34" s="624"/>
      <c r="DN34" s="624"/>
      <c r="DO34" s="624"/>
      <c r="DP34" s="624"/>
      <c r="DQ34" s="624"/>
      <c r="DR34" s="624"/>
      <c r="DS34" s="624"/>
      <c r="DT34" s="624"/>
      <c r="DU34" s="624"/>
      <c r="DV34" s="625"/>
      <c r="DW34" s="628">
        <v>10.8</v>
      </c>
      <c r="DX34" s="653"/>
      <c r="DY34" s="653"/>
      <c r="DZ34" s="653"/>
      <c r="EA34" s="653"/>
      <c r="EB34" s="653"/>
      <c r="EC34" s="654"/>
    </row>
    <row r="35" spans="2:133" ht="11.25" customHeight="1" x14ac:dyDescent="0.15">
      <c r="B35" s="620" t="s">
        <v>310</v>
      </c>
      <c r="C35" s="621"/>
      <c r="D35" s="621"/>
      <c r="E35" s="621"/>
      <c r="F35" s="621"/>
      <c r="G35" s="621"/>
      <c r="H35" s="621"/>
      <c r="I35" s="621"/>
      <c r="J35" s="621"/>
      <c r="K35" s="621"/>
      <c r="L35" s="621"/>
      <c r="M35" s="621"/>
      <c r="N35" s="621"/>
      <c r="O35" s="621"/>
      <c r="P35" s="621"/>
      <c r="Q35" s="622"/>
      <c r="R35" s="623">
        <v>1343830</v>
      </c>
      <c r="S35" s="624"/>
      <c r="T35" s="624"/>
      <c r="U35" s="624"/>
      <c r="V35" s="624"/>
      <c r="W35" s="624"/>
      <c r="X35" s="624"/>
      <c r="Y35" s="625"/>
      <c r="Z35" s="626">
        <v>11.5</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127201</v>
      </c>
      <c r="CS35" s="655"/>
      <c r="CT35" s="655"/>
      <c r="CU35" s="655"/>
      <c r="CV35" s="655"/>
      <c r="CW35" s="655"/>
      <c r="CX35" s="655"/>
      <c r="CY35" s="656"/>
      <c r="CZ35" s="628">
        <v>1.2</v>
      </c>
      <c r="DA35" s="653"/>
      <c r="DB35" s="653"/>
      <c r="DC35" s="657"/>
      <c r="DD35" s="632">
        <v>100465</v>
      </c>
      <c r="DE35" s="655"/>
      <c r="DF35" s="655"/>
      <c r="DG35" s="655"/>
      <c r="DH35" s="655"/>
      <c r="DI35" s="655"/>
      <c r="DJ35" s="655"/>
      <c r="DK35" s="656"/>
      <c r="DL35" s="632">
        <v>91487</v>
      </c>
      <c r="DM35" s="655"/>
      <c r="DN35" s="655"/>
      <c r="DO35" s="655"/>
      <c r="DP35" s="655"/>
      <c r="DQ35" s="655"/>
      <c r="DR35" s="655"/>
      <c r="DS35" s="655"/>
      <c r="DT35" s="655"/>
      <c r="DU35" s="655"/>
      <c r="DV35" s="656"/>
      <c r="DW35" s="628">
        <v>1.7</v>
      </c>
      <c r="DX35" s="653"/>
      <c r="DY35" s="653"/>
      <c r="DZ35" s="653"/>
      <c r="EA35" s="653"/>
      <c r="EB35" s="653"/>
      <c r="EC35" s="654"/>
    </row>
    <row r="36" spans="2:133" ht="11.25" customHeight="1" x14ac:dyDescent="0.15">
      <c r="B36" s="620" t="s">
        <v>314</v>
      </c>
      <c r="C36" s="621"/>
      <c r="D36" s="621"/>
      <c r="E36" s="621"/>
      <c r="F36" s="621"/>
      <c r="G36" s="621"/>
      <c r="H36" s="621"/>
      <c r="I36" s="621"/>
      <c r="J36" s="621"/>
      <c r="K36" s="621"/>
      <c r="L36" s="621"/>
      <c r="M36" s="621"/>
      <c r="N36" s="621"/>
      <c r="O36" s="621"/>
      <c r="P36" s="621"/>
      <c r="Q36" s="622"/>
      <c r="R36" s="623">
        <v>609296</v>
      </c>
      <c r="S36" s="624"/>
      <c r="T36" s="624"/>
      <c r="U36" s="624"/>
      <c r="V36" s="624"/>
      <c r="W36" s="624"/>
      <c r="X36" s="624"/>
      <c r="Y36" s="625"/>
      <c r="Z36" s="626">
        <v>5.2</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1240693</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36695</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2374825</v>
      </c>
      <c r="CS36" s="624"/>
      <c r="CT36" s="624"/>
      <c r="CU36" s="624"/>
      <c r="CV36" s="624"/>
      <c r="CW36" s="624"/>
      <c r="CX36" s="624"/>
      <c r="CY36" s="625"/>
      <c r="CZ36" s="628">
        <v>22.2</v>
      </c>
      <c r="DA36" s="653"/>
      <c r="DB36" s="653"/>
      <c r="DC36" s="657"/>
      <c r="DD36" s="632">
        <v>1484590</v>
      </c>
      <c r="DE36" s="624"/>
      <c r="DF36" s="624"/>
      <c r="DG36" s="624"/>
      <c r="DH36" s="624"/>
      <c r="DI36" s="624"/>
      <c r="DJ36" s="624"/>
      <c r="DK36" s="625"/>
      <c r="DL36" s="632">
        <v>844921</v>
      </c>
      <c r="DM36" s="624"/>
      <c r="DN36" s="624"/>
      <c r="DO36" s="624"/>
      <c r="DP36" s="624"/>
      <c r="DQ36" s="624"/>
      <c r="DR36" s="624"/>
      <c r="DS36" s="624"/>
      <c r="DT36" s="624"/>
      <c r="DU36" s="624"/>
      <c r="DV36" s="625"/>
      <c r="DW36" s="628">
        <v>15.9</v>
      </c>
      <c r="DX36" s="653"/>
      <c r="DY36" s="653"/>
      <c r="DZ36" s="653"/>
      <c r="EA36" s="653"/>
      <c r="EB36" s="653"/>
      <c r="EC36" s="654"/>
    </row>
    <row r="37" spans="2:133" ht="11.25" customHeight="1" x14ac:dyDescent="0.15">
      <c r="B37" s="620" t="s">
        <v>318</v>
      </c>
      <c r="C37" s="621"/>
      <c r="D37" s="621"/>
      <c r="E37" s="621"/>
      <c r="F37" s="621"/>
      <c r="G37" s="621"/>
      <c r="H37" s="621"/>
      <c r="I37" s="621"/>
      <c r="J37" s="621"/>
      <c r="K37" s="621"/>
      <c r="L37" s="621"/>
      <c r="M37" s="621"/>
      <c r="N37" s="621"/>
      <c r="O37" s="621"/>
      <c r="P37" s="621"/>
      <c r="Q37" s="622"/>
      <c r="R37" s="623">
        <v>404401</v>
      </c>
      <c r="S37" s="624"/>
      <c r="T37" s="624"/>
      <c r="U37" s="624"/>
      <c r="V37" s="624"/>
      <c r="W37" s="624"/>
      <c r="X37" s="624"/>
      <c r="Y37" s="625"/>
      <c r="Z37" s="626">
        <v>3.5</v>
      </c>
      <c r="AA37" s="626"/>
      <c r="AB37" s="626"/>
      <c r="AC37" s="626"/>
      <c r="AD37" s="627">
        <v>5</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530000</v>
      </c>
      <c r="BA37" s="624"/>
      <c r="BB37" s="624"/>
      <c r="BC37" s="624"/>
      <c r="BD37" s="655"/>
      <c r="BE37" s="655"/>
      <c r="BF37" s="678"/>
      <c r="BG37" s="620" t="s">
        <v>320</v>
      </c>
      <c r="BH37" s="621"/>
      <c r="BI37" s="621"/>
      <c r="BJ37" s="621"/>
      <c r="BK37" s="621"/>
      <c r="BL37" s="621"/>
      <c r="BM37" s="621"/>
      <c r="BN37" s="621"/>
      <c r="BO37" s="621"/>
      <c r="BP37" s="621"/>
      <c r="BQ37" s="621"/>
      <c r="BR37" s="621"/>
      <c r="BS37" s="621"/>
      <c r="BT37" s="621"/>
      <c r="BU37" s="622"/>
      <c r="BV37" s="623">
        <v>30789</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327019</v>
      </c>
      <c r="CS37" s="655"/>
      <c r="CT37" s="655"/>
      <c r="CU37" s="655"/>
      <c r="CV37" s="655"/>
      <c r="CW37" s="655"/>
      <c r="CX37" s="655"/>
      <c r="CY37" s="656"/>
      <c r="CZ37" s="628">
        <v>3.1</v>
      </c>
      <c r="DA37" s="653"/>
      <c r="DB37" s="653"/>
      <c r="DC37" s="657"/>
      <c r="DD37" s="632">
        <v>318201</v>
      </c>
      <c r="DE37" s="655"/>
      <c r="DF37" s="655"/>
      <c r="DG37" s="655"/>
      <c r="DH37" s="655"/>
      <c r="DI37" s="655"/>
      <c r="DJ37" s="655"/>
      <c r="DK37" s="656"/>
      <c r="DL37" s="632">
        <v>311033</v>
      </c>
      <c r="DM37" s="655"/>
      <c r="DN37" s="655"/>
      <c r="DO37" s="655"/>
      <c r="DP37" s="655"/>
      <c r="DQ37" s="655"/>
      <c r="DR37" s="655"/>
      <c r="DS37" s="655"/>
      <c r="DT37" s="655"/>
      <c r="DU37" s="655"/>
      <c r="DV37" s="656"/>
      <c r="DW37" s="628">
        <v>5.8</v>
      </c>
      <c r="DX37" s="653"/>
      <c r="DY37" s="653"/>
      <c r="DZ37" s="653"/>
      <c r="EA37" s="653"/>
      <c r="EB37" s="653"/>
      <c r="EC37" s="654"/>
    </row>
    <row r="38" spans="2:133" ht="11.25" customHeight="1" x14ac:dyDescent="0.15">
      <c r="B38" s="620" t="s">
        <v>322</v>
      </c>
      <c r="C38" s="621"/>
      <c r="D38" s="621"/>
      <c r="E38" s="621"/>
      <c r="F38" s="621"/>
      <c r="G38" s="621"/>
      <c r="H38" s="621"/>
      <c r="I38" s="621"/>
      <c r="J38" s="621"/>
      <c r="K38" s="621"/>
      <c r="L38" s="621"/>
      <c r="M38" s="621"/>
      <c r="N38" s="621"/>
      <c r="O38" s="621"/>
      <c r="P38" s="621"/>
      <c r="Q38" s="622"/>
      <c r="R38" s="623">
        <v>541088</v>
      </c>
      <c r="S38" s="624"/>
      <c r="T38" s="624"/>
      <c r="U38" s="624"/>
      <c r="V38" s="624"/>
      <c r="W38" s="624"/>
      <c r="X38" s="624"/>
      <c r="Y38" s="625"/>
      <c r="Z38" s="626">
        <v>4.5999999999999996</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15103</v>
      </c>
      <c r="BA38" s="624"/>
      <c r="BB38" s="624"/>
      <c r="BC38" s="624"/>
      <c r="BD38" s="655"/>
      <c r="BE38" s="655"/>
      <c r="BF38" s="678"/>
      <c r="BG38" s="620" t="s">
        <v>324</v>
      </c>
      <c r="BH38" s="621"/>
      <c r="BI38" s="621"/>
      <c r="BJ38" s="621"/>
      <c r="BK38" s="621"/>
      <c r="BL38" s="621"/>
      <c r="BM38" s="621"/>
      <c r="BN38" s="621"/>
      <c r="BO38" s="621"/>
      <c r="BP38" s="621"/>
      <c r="BQ38" s="621"/>
      <c r="BR38" s="621"/>
      <c r="BS38" s="621"/>
      <c r="BT38" s="621"/>
      <c r="BU38" s="622"/>
      <c r="BV38" s="623">
        <v>1835</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695590</v>
      </c>
      <c r="CS38" s="624"/>
      <c r="CT38" s="624"/>
      <c r="CU38" s="624"/>
      <c r="CV38" s="624"/>
      <c r="CW38" s="624"/>
      <c r="CX38" s="624"/>
      <c r="CY38" s="625"/>
      <c r="CZ38" s="628">
        <v>6.5</v>
      </c>
      <c r="DA38" s="653"/>
      <c r="DB38" s="653"/>
      <c r="DC38" s="657"/>
      <c r="DD38" s="632">
        <v>549473</v>
      </c>
      <c r="DE38" s="624"/>
      <c r="DF38" s="624"/>
      <c r="DG38" s="624"/>
      <c r="DH38" s="624"/>
      <c r="DI38" s="624"/>
      <c r="DJ38" s="624"/>
      <c r="DK38" s="625"/>
      <c r="DL38" s="632">
        <v>527631</v>
      </c>
      <c r="DM38" s="624"/>
      <c r="DN38" s="624"/>
      <c r="DO38" s="624"/>
      <c r="DP38" s="624"/>
      <c r="DQ38" s="624"/>
      <c r="DR38" s="624"/>
      <c r="DS38" s="624"/>
      <c r="DT38" s="624"/>
      <c r="DU38" s="624"/>
      <c r="DV38" s="625"/>
      <c r="DW38" s="628">
        <v>9.9</v>
      </c>
      <c r="DX38" s="653"/>
      <c r="DY38" s="653"/>
      <c r="DZ38" s="653"/>
      <c r="EA38" s="653"/>
      <c r="EB38" s="653"/>
      <c r="EC38" s="654"/>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3707</v>
      </c>
      <c r="BA39" s="624"/>
      <c r="BB39" s="624"/>
      <c r="BC39" s="624"/>
      <c r="BD39" s="655"/>
      <c r="BE39" s="655"/>
      <c r="BF39" s="678"/>
      <c r="BG39" s="620" t="s">
        <v>328</v>
      </c>
      <c r="BH39" s="621"/>
      <c r="BI39" s="621"/>
      <c r="BJ39" s="621"/>
      <c r="BK39" s="621"/>
      <c r="BL39" s="621"/>
      <c r="BM39" s="621"/>
      <c r="BN39" s="621"/>
      <c r="BO39" s="621"/>
      <c r="BP39" s="621"/>
      <c r="BQ39" s="621"/>
      <c r="BR39" s="621"/>
      <c r="BS39" s="621"/>
      <c r="BT39" s="621"/>
      <c r="BU39" s="622"/>
      <c r="BV39" s="623">
        <v>2747</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846846</v>
      </c>
      <c r="CS39" s="655"/>
      <c r="CT39" s="655"/>
      <c r="CU39" s="655"/>
      <c r="CV39" s="655"/>
      <c r="CW39" s="655"/>
      <c r="CX39" s="655"/>
      <c r="CY39" s="656"/>
      <c r="CZ39" s="628">
        <v>7.9</v>
      </c>
      <c r="DA39" s="653"/>
      <c r="DB39" s="653"/>
      <c r="DC39" s="657"/>
      <c r="DD39" s="632">
        <v>341313</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x14ac:dyDescent="0.15">
      <c r="B40" s="620" t="s">
        <v>330</v>
      </c>
      <c r="C40" s="621"/>
      <c r="D40" s="621"/>
      <c r="E40" s="621"/>
      <c r="F40" s="621"/>
      <c r="G40" s="621"/>
      <c r="H40" s="621"/>
      <c r="I40" s="621"/>
      <c r="J40" s="621"/>
      <c r="K40" s="621"/>
      <c r="L40" s="621"/>
      <c r="M40" s="621"/>
      <c r="N40" s="621"/>
      <c r="O40" s="621"/>
      <c r="P40" s="621"/>
      <c r="Q40" s="622"/>
      <c r="R40" s="623">
        <v>11700</v>
      </c>
      <c r="S40" s="624"/>
      <c r="T40" s="624"/>
      <c r="U40" s="624"/>
      <c r="V40" s="624"/>
      <c r="W40" s="624"/>
      <c r="X40" s="624"/>
      <c r="Y40" s="625"/>
      <c r="Z40" s="626">
        <v>0.1</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v>935</v>
      </c>
      <c r="BA40" s="624"/>
      <c r="BB40" s="624"/>
      <c r="BC40" s="624"/>
      <c r="BD40" s="655"/>
      <c r="BE40" s="655"/>
      <c r="BF40" s="678"/>
      <c r="BG40" s="671" t="s">
        <v>332</v>
      </c>
      <c r="BH40" s="672"/>
      <c r="BI40" s="672"/>
      <c r="BJ40" s="672"/>
      <c r="BK40" s="672"/>
      <c r="BL40" s="211"/>
      <c r="BM40" s="621" t="s">
        <v>333</v>
      </c>
      <c r="BN40" s="621"/>
      <c r="BO40" s="621"/>
      <c r="BP40" s="621"/>
      <c r="BQ40" s="621"/>
      <c r="BR40" s="621"/>
      <c r="BS40" s="621"/>
      <c r="BT40" s="621"/>
      <c r="BU40" s="622"/>
      <c r="BV40" s="623">
        <v>99</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264358</v>
      </c>
      <c r="CS40" s="624"/>
      <c r="CT40" s="624"/>
      <c r="CU40" s="624"/>
      <c r="CV40" s="624"/>
      <c r="CW40" s="624"/>
      <c r="CX40" s="624"/>
      <c r="CY40" s="625"/>
      <c r="CZ40" s="628">
        <v>2.5</v>
      </c>
      <c r="DA40" s="653"/>
      <c r="DB40" s="653"/>
      <c r="DC40" s="657"/>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15">
      <c r="B41" s="644" t="s">
        <v>335</v>
      </c>
      <c r="C41" s="645"/>
      <c r="D41" s="645"/>
      <c r="E41" s="645"/>
      <c r="F41" s="645"/>
      <c r="G41" s="645"/>
      <c r="H41" s="645"/>
      <c r="I41" s="645"/>
      <c r="J41" s="645"/>
      <c r="K41" s="645"/>
      <c r="L41" s="645"/>
      <c r="M41" s="645"/>
      <c r="N41" s="645"/>
      <c r="O41" s="645"/>
      <c r="P41" s="645"/>
      <c r="Q41" s="646"/>
      <c r="R41" s="695">
        <v>11669683</v>
      </c>
      <c r="S41" s="696"/>
      <c r="T41" s="696"/>
      <c r="U41" s="696"/>
      <c r="V41" s="696"/>
      <c r="W41" s="696"/>
      <c r="X41" s="696"/>
      <c r="Y41" s="700"/>
      <c r="Z41" s="701">
        <v>100</v>
      </c>
      <c r="AA41" s="701"/>
      <c r="AB41" s="701"/>
      <c r="AC41" s="701"/>
      <c r="AD41" s="702">
        <v>5313843</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118171</v>
      </c>
      <c r="BA41" s="624"/>
      <c r="BB41" s="624"/>
      <c r="BC41" s="624"/>
      <c r="BD41" s="655"/>
      <c r="BE41" s="655"/>
      <c r="BF41" s="678"/>
      <c r="BG41" s="671"/>
      <c r="BH41" s="672"/>
      <c r="BI41" s="672"/>
      <c r="BJ41" s="672"/>
      <c r="BK41" s="672"/>
      <c r="BL41" s="211"/>
      <c r="BM41" s="621" t="s">
        <v>337</v>
      </c>
      <c r="BN41" s="621"/>
      <c r="BO41" s="621"/>
      <c r="BP41" s="621"/>
      <c r="BQ41" s="621"/>
      <c r="BR41" s="621"/>
      <c r="BS41" s="621"/>
      <c r="BT41" s="621"/>
      <c r="BU41" s="622"/>
      <c r="BV41" s="623">
        <v>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339</v>
      </c>
      <c r="AR42" s="693"/>
      <c r="AS42" s="693"/>
      <c r="AT42" s="693"/>
      <c r="AU42" s="693"/>
      <c r="AV42" s="693"/>
      <c r="AW42" s="693"/>
      <c r="AX42" s="693"/>
      <c r="AY42" s="694"/>
      <c r="AZ42" s="695">
        <v>572777</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369</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1390024</v>
      </c>
      <c r="CS42" s="655"/>
      <c r="CT42" s="655"/>
      <c r="CU42" s="655"/>
      <c r="CV42" s="655"/>
      <c r="CW42" s="655"/>
      <c r="CX42" s="655"/>
      <c r="CY42" s="656"/>
      <c r="CZ42" s="628">
        <v>13</v>
      </c>
      <c r="DA42" s="653"/>
      <c r="DB42" s="653"/>
      <c r="DC42" s="657"/>
      <c r="DD42" s="632">
        <v>435766</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342</v>
      </c>
      <c r="CD43" s="620" t="s">
        <v>343</v>
      </c>
      <c r="CE43" s="621"/>
      <c r="CF43" s="621"/>
      <c r="CG43" s="621"/>
      <c r="CH43" s="621"/>
      <c r="CI43" s="621"/>
      <c r="CJ43" s="621"/>
      <c r="CK43" s="621"/>
      <c r="CL43" s="621"/>
      <c r="CM43" s="621"/>
      <c r="CN43" s="621"/>
      <c r="CO43" s="621"/>
      <c r="CP43" s="621"/>
      <c r="CQ43" s="622"/>
      <c r="CR43" s="623">
        <v>9605</v>
      </c>
      <c r="CS43" s="655"/>
      <c r="CT43" s="655"/>
      <c r="CU43" s="655"/>
      <c r="CV43" s="655"/>
      <c r="CW43" s="655"/>
      <c r="CX43" s="655"/>
      <c r="CY43" s="656"/>
      <c r="CZ43" s="628">
        <v>0.1</v>
      </c>
      <c r="DA43" s="653"/>
      <c r="DB43" s="653"/>
      <c r="DC43" s="657"/>
      <c r="DD43" s="632">
        <v>9605</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1013253</v>
      </c>
      <c r="CS44" s="624"/>
      <c r="CT44" s="624"/>
      <c r="CU44" s="624"/>
      <c r="CV44" s="624"/>
      <c r="CW44" s="624"/>
      <c r="CX44" s="624"/>
      <c r="CY44" s="625"/>
      <c r="CZ44" s="628">
        <v>9.5</v>
      </c>
      <c r="DA44" s="629"/>
      <c r="DB44" s="629"/>
      <c r="DC44" s="635"/>
      <c r="DD44" s="632">
        <v>336211</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215790</v>
      </c>
      <c r="CS45" s="655"/>
      <c r="CT45" s="655"/>
      <c r="CU45" s="655"/>
      <c r="CV45" s="655"/>
      <c r="CW45" s="655"/>
      <c r="CX45" s="655"/>
      <c r="CY45" s="656"/>
      <c r="CZ45" s="628">
        <v>2</v>
      </c>
      <c r="DA45" s="653"/>
      <c r="DB45" s="653"/>
      <c r="DC45" s="657"/>
      <c r="DD45" s="632">
        <v>27662</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1"/>
      <c r="CE46" s="662"/>
      <c r="CF46" s="620" t="s">
        <v>348</v>
      </c>
      <c r="CG46" s="621"/>
      <c r="CH46" s="621"/>
      <c r="CI46" s="621"/>
      <c r="CJ46" s="621"/>
      <c r="CK46" s="621"/>
      <c r="CL46" s="621"/>
      <c r="CM46" s="621"/>
      <c r="CN46" s="621"/>
      <c r="CO46" s="621"/>
      <c r="CP46" s="621"/>
      <c r="CQ46" s="622"/>
      <c r="CR46" s="623">
        <v>652015</v>
      </c>
      <c r="CS46" s="624"/>
      <c r="CT46" s="624"/>
      <c r="CU46" s="624"/>
      <c r="CV46" s="624"/>
      <c r="CW46" s="624"/>
      <c r="CX46" s="624"/>
      <c r="CY46" s="625"/>
      <c r="CZ46" s="628">
        <v>6.1</v>
      </c>
      <c r="DA46" s="629"/>
      <c r="DB46" s="629"/>
      <c r="DC46" s="635"/>
      <c r="DD46" s="632">
        <v>306401</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1"/>
      <c r="CE47" s="662"/>
      <c r="CF47" s="620" t="s">
        <v>349</v>
      </c>
      <c r="CG47" s="621"/>
      <c r="CH47" s="621"/>
      <c r="CI47" s="621"/>
      <c r="CJ47" s="621"/>
      <c r="CK47" s="621"/>
      <c r="CL47" s="621"/>
      <c r="CM47" s="621"/>
      <c r="CN47" s="621"/>
      <c r="CO47" s="621"/>
      <c r="CP47" s="621"/>
      <c r="CQ47" s="622"/>
      <c r="CR47" s="623">
        <v>376771</v>
      </c>
      <c r="CS47" s="655"/>
      <c r="CT47" s="655"/>
      <c r="CU47" s="655"/>
      <c r="CV47" s="655"/>
      <c r="CW47" s="655"/>
      <c r="CX47" s="655"/>
      <c r="CY47" s="656"/>
      <c r="CZ47" s="628">
        <v>3.5</v>
      </c>
      <c r="DA47" s="653"/>
      <c r="DB47" s="653"/>
      <c r="DC47" s="657"/>
      <c r="DD47" s="632">
        <v>99555</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4" t="s">
        <v>351</v>
      </c>
      <c r="CE49" s="645"/>
      <c r="CF49" s="645"/>
      <c r="CG49" s="645"/>
      <c r="CH49" s="645"/>
      <c r="CI49" s="645"/>
      <c r="CJ49" s="645"/>
      <c r="CK49" s="645"/>
      <c r="CL49" s="645"/>
      <c r="CM49" s="645"/>
      <c r="CN49" s="645"/>
      <c r="CO49" s="645"/>
      <c r="CP49" s="645"/>
      <c r="CQ49" s="646"/>
      <c r="CR49" s="695">
        <v>10719649</v>
      </c>
      <c r="CS49" s="682"/>
      <c r="CT49" s="682"/>
      <c r="CU49" s="682"/>
      <c r="CV49" s="682"/>
      <c r="CW49" s="682"/>
      <c r="CX49" s="682"/>
      <c r="CY49" s="711"/>
      <c r="CZ49" s="703">
        <v>100</v>
      </c>
      <c r="DA49" s="712"/>
      <c r="DB49" s="712"/>
      <c r="DC49" s="713"/>
      <c r="DD49" s="714">
        <v>6305327</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iljVAKrXrMGUQpeglMHNonhjabpCU44Fr+4Elt8NWAOfEi8ACeILnMqxHN9eVPpo2d4sAE+A8AoE78JaO7pezQ==" saltValue="iIUIwshn0SWcJdr1GbmaC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85" zoomScaleNormal="85"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374</v>
      </c>
      <c r="C7" s="750"/>
      <c r="D7" s="750"/>
      <c r="E7" s="750"/>
      <c r="F7" s="750"/>
      <c r="G7" s="750"/>
      <c r="H7" s="750"/>
      <c r="I7" s="750"/>
      <c r="J7" s="750"/>
      <c r="K7" s="750"/>
      <c r="L7" s="750"/>
      <c r="M7" s="750"/>
      <c r="N7" s="750"/>
      <c r="O7" s="750"/>
      <c r="P7" s="751"/>
      <c r="Q7" s="752">
        <v>11670</v>
      </c>
      <c r="R7" s="753"/>
      <c r="S7" s="753"/>
      <c r="T7" s="753"/>
      <c r="U7" s="753"/>
      <c r="V7" s="753">
        <v>10720</v>
      </c>
      <c r="W7" s="753"/>
      <c r="X7" s="753"/>
      <c r="Y7" s="753"/>
      <c r="Z7" s="753"/>
      <c r="AA7" s="753">
        <v>950</v>
      </c>
      <c r="AB7" s="753"/>
      <c r="AC7" s="753"/>
      <c r="AD7" s="753"/>
      <c r="AE7" s="754"/>
      <c r="AF7" s="755">
        <v>538</v>
      </c>
      <c r="AG7" s="756"/>
      <c r="AH7" s="756"/>
      <c r="AI7" s="756"/>
      <c r="AJ7" s="757"/>
      <c r="AK7" s="758">
        <v>1344</v>
      </c>
      <c r="AL7" s="759"/>
      <c r="AM7" s="759"/>
      <c r="AN7" s="759"/>
      <c r="AO7" s="759"/>
      <c r="AP7" s="759">
        <v>8586</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555</v>
      </c>
      <c r="BT7" s="747"/>
      <c r="BU7" s="747"/>
      <c r="BV7" s="747"/>
      <c r="BW7" s="747"/>
      <c r="BX7" s="747"/>
      <c r="BY7" s="747"/>
      <c r="BZ7" s="747"/>
      <c r="CA7" s="747"/>
      <c r="CB7" s="747"/>
      <c r="CC7" s="747"/>
      <c r="CD7" s="747"/>
      <c r="CE7" s="747"/>
      <c r="CF7" s="747"/>
      <c r="CG7" s="762"/>
      <c r="CH7" s="743">
        <v>16</v>
      </c>
      <c r="CI7" s="744"/>
      <c r="CJ7" s="744"/>
      <c r="CK7" s="744"/>
      <c r="CL7" s="745"/>
      <c r="CM7" s="743">
        <v>92</v>
      </c>
      <c r="CN7" s="744"/>
      <c r="CO7" s="744"/>
      <c r="CP7" s="744"/>
      <c r="CQ7" s="745"/>
      <c r="CR7" s="743">
        <v>10</v>
      </c>
      <c r="CS7" s="744"/>
      <c r="CT7" s="744"/>
      <c r="CU7" s="744"/>
      <c r="CV7" s="745"/>
      <c r="CW7" s="743" t="s">
        <v>485</v>
      </c>
      <c r="CX7" s="744"/>
      <c r="CY7" s="744"/>
      <c r="CZ7" s="744"/>
      <c r="DA7" s="745"/>
      <c r="DB7" s="743" t="s">
        <v>485</v>
      </c>
      <c r="DC7" s="744"/>
      <c r="DD7" s="744"/>
      <c r="DE7" s="744"/>
      <c r="DF7" s="745"/>
      <c r="DG7" s="743" t="s">
        <v>485</v>
      </c>
      <c r="DH7" s="744"/>
      <c r="DI7" s="744"/>
      <c r="DJ7" s="744"/>
      <c r="DK7" s="745"/>
      <c r="DL7" s="743" t="s">
        <v>485</v>
      </c>
      <c r="DM7" s="744"/>
      <c r="DN7" s="744"/>
      <c r="DO7" s="744"/>
      <c r="DP7" s="745"/>
      <c r="DQ7" s="743" t="s">
        <v>485</v>
      </c>
      <c r="DR7" s="744"/>
      <c r="DS7" s="744"/>
      <c r="DT7" s="744"/>
      <c r="DU7" s="745"/>
      <c r="DV7" s="746"/>
      <c r="DW7" s="747"/>
      <c r="DX7" s="747"/>
      <c r="DY7" s="747"/>
      <c r="DZ7" s="748"/>
      <c r="EA7" s="222"/>
    </row>
    <row r="8" spans="1:131" s="223" customFormat="1" ht="26.25" customHeight="1" x14ac:dyDescent="0.15">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15">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376</v>
      </c>
      <c r="B23" s="789" t="s">
        <v>377</v>
      </c>
      <c r="C23" s="790"/>
      <c r="D23" s="790"/>
      <c r="E23" s="790"/>
      <c r="F23" s="790"/>
      <c r="G23" s="790"/>
      <c r="H23" s="790"/>
      <c r="I23" s="790"/>
      <c r="J23" s="790"/>
      <c r="K23" s="790"/>
      <c r="L23" s="790"/>
      <c r="M23" s="790"/>
      <c r="N23" s="790"/>
      <c r="O23" s="790"/>
      <c r="P23" s="791"/>
      <c r="Q23" s="792">
        <v>11670</v>
      </c>
      <c r="R23" s="793"/>
      <c r="S23" s="793"/>
      <c r="T23" s="793"/>
      <c r="U23" s="793"/>
      <c r="V23" s="793">
        <v>10720</v>
      </c>
      <c r="W23" s="793"/>
      <c r="X23" s="793"/>
      <c r="Y23" s="793"/>
      <c r="Z23" s="793"/>
      <c r="AA23" s="793">
        <v>950</v>
      </c>
      <c r="AB23" s="793"/>
      <c r="AC23" s="793"/>
      <c r="AD23" s="793"/>
      <c r="AE23" s="794"/>
      <c r="AF23" s="795">
        <v>538</v>
      </c>
      <c r="AG23" s="793"/>
      <c r="AH23" s="793"/>
      <c r="AI23" s="793"/>
      <c r="AJ23" s="796"/>
      <c r="AK23" s="797"/>
      <c r="AL23" s="798"/>
      <c r="AM23" s="798"/>
      <c r="AN23" s="798"/>
      <c r="AO23" s="798"/>
      <c r="AP23" s="793">
        <v>8586</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388</v>
      </c>
      <c r="C28" s="750"/>
      <c r="D28" s="750"/>
      <c r="E28" s="750"/>
      <c r="F28" s="750"/>
      <c r="G28" s="750"/>
      <c r="H28" s="750"/>
      <c r="I28" s="750"/>
      <c r="J28" s="750"/>
      <c r="K28" s="750"/>
      <c r="L28" s="750"/>
      <c r="M28" s="750"/>
      <c r="N28" s="750"/>
      <c r="O28" s="750"/>
      <c r="P28" s="751"/>
      <c r="Q28" s="822">
        <v>1510</v>
      </c>
      <c r="R28" s="823"/>
      <c r="S28" s="823"/>
      <c r="T28" s="823"/>
      <c r="U28" s="823"/>
      <c r="V28" s="823">
        <v>1474</v>
      </c>
      <c r="W28" s="823"/>
      <c r="X28" s="823"/>
      <c r="Y28" s="823"/>
      <c r="Z28" s="823"/>
      <c r="AA28" s="823">
        <v>37</v>
      </c>
      <c r="AB28" s="823"/>
      <c r="AC28" s="823"/>
      <c r="AD28" s="823"/>
      <c r="AE28" s="824"/>
      <c r="AF28" s="825">
        <v>37</v>
      </c>
      <c r="AG28" s="823"/>
      <c r="AH28" s="823"/>
      <c r="AI28" s="823"/>
      <c r="AJ28" s="826"/>
      <c r="AK28" s="827">
        <v>118</v>
      </c>
      <c r="AL28" s="828"/>
      <c r="AM28" s="828"/>
      <c r="AN28" s="828"/>
      <c r="AO28" s="828"/>
      <c r="AP28" s="828" t="s">
        <v>485</v>
      </c>
      <c r="AQ28" s="828"/>
      <c r="AR28" s="828"/>
      <c r="AS28" s="828"/>
      <c r="AT28" s="828"/>
      <c r="AU28" s="828" t="s">
        <v>485</v>
      </c>
      <c r="AV28" s="828"/>
      <c r="AW28" s="828"/>
      <c r="AX28" s="828"/>
      <c r="AY28" s="828"/>
      <c r="AZ28" s="829" t="s">
        <v>485</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389</v>
      </c>
      <c r="C29" s="781"/>
      <c r="D29" s="781"/>
      <c r="E29" s="781"/>
      <c r="F29" s="781"/>
      <c r="G29" s="781"/>
      <c r="H29" s="781"/>
      <c r="I29" s="781"/>
      <c r="J29" s="781"/>
      <c r="K29" s="781"/>
      <c r="L29" s="781"/>
      <c r="M29" s="781"/>
      <c r="N29" s="781"/>
      <c r="O29" s="781"/>
      <c r="P29" s="782"/>
      <c r="Q29" s="783">
        <v>2012</v>
      </c>
      <c r="R29" s="784"/>
      <c r="S29" s="784"/>
      <c r="T29" s="784"/>
      <c r="U29" s="784"/>
      <c r="V29" s="784">
        <v>1926</v>
      </c>
      <c r="W29" s="784"/>
      <c r="X29" s="784"/>
      <c r="Y29" s="784"/>
      <c r="Z29" s="784"/>
      <c r="AA29" s="784">
        <v>86</v>
      </c>
      <c r="AB29" s="784"/>
      <c r="AC29" s="784"/>
      <c r="AD29" s="784"/>
      <c r="AE29" s="785"/>
      <c r="AF29" s="786">
        <v>86</v>
      </c>
      <c r="AG29" s="787"/>
      <c r="AH29" s="787"/>
      <c r="AI29" s="787"/>
      <c r="AJ29" s="788"/>
      <c r="AK29" s="834">
        <v>297</v>
      </c>
      <c r="AL29" s="830"/>
      <c r="AM29" s="830"/>
      <c r="AN29" s="830"/>
      <c r="AO29" s="830"/>
      <c r="AP29" s="830" t="s">
        <v>485</v>
      </c>
      <c r="AQ29" s="830"/>
      <c r="AR29" s="830"/>
      <c r="AS29" s="830"/>
      <c r="AT29" s="830"/>
      <c r="AU29" s="830" t="s">
        <v>485</v>
      </c>
      <c r="AV29" s="830"/>
      <c r="AW29" s="830"/>
      <c r="AX29" s="830"/>
      <c r="AY29" s="830"/>
      <c r="AZ29" s="831" t="s">
        <v>485</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390</v>
      </c>
      <c r="C30" s="781"/>
      <c r="D30" s="781"/>
      <c r="E30" s="781"/>
      <c r="F30" s="781"/>
      <c r="G30" s="781"/>
      <c r="H30" s="781"/>
      <c r="I30" s="781"/>
      <c r="J30" s="781"/>
      <c r="K30" s="781"/>
      <c r="L30" s="781"/>
      <c r="M30" s="781"/>
      <c r="N30" s="781"/>
      <c r="O30" s="781"/>
      <c r="P30" s="782"/>
      <c r="Q30" s="783">
        <v>231</v>
      </c>
      <c r="R30" s="784"/>
      <c r="S30" s="784"/>
      <c r="T30" s="784"/>
      <c r="U30" s="784"/>
      <c r="V30" s="784">
        <v>228</v>
      </c>
      <c r="W30" s="784"/>
      <c r="X30" s="784"/>
      <c r="Y30" s="784"/>
      <c r="Z30" s="784"/>
      <c r="AA30" s="784">
        <v>3</v>
      </c>
      <c r="AB30" s="784"/>
      <c r="AC30" s="784"/>
      <c r="AD30" s="784"/>
      <c r="AE30" s="785"/>
      <c r="AF30" s="786">
        <v>3</v>
      </c>
      <c r="AG30" s="787"/>
      <c r="AH30" s="787"/>
      <c r="AI30" s="787"/>
      <c r="AJ30" s="788"/>
      <c r="AK30" s="834">
        <v>75</v>
      </c>
      <c r="AL30" s="830"/>
      <c r="AM30" s="830"/>
      <c r="AN30" s="830"/>
      <c r="AO30" s="830"/>
      <c r="AP30" s="830" t="s">
        <v>485</v>
      </c>
      <c r="AQ30" s="830"/>
      <c r="AR30" s="830"/>
      <c r="AS30" s="830"/>
      <c r="AT30" s="830"/>
      <c r="AU30" s="830" t="s">
        <v>485</v>
      </c>
      <c r="AV30" s="830"/>
      <c r="AW30" s="830"/>
      <c r="AX30" s="830"/>
      <c r="AY30" s="830"/>
      <c r="AZ30" s="831" t="s">
        <v>485</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391</v>
      </c>
      <c r="C31" s="781"/>
      <c r="D31" s="781"/>
      <c r="E31" s="781"/>
      <c r="F31" s="781"/>
      <c r="G31" s="781"/>
      <c r="H31" s="781"/>
      <c r="I31" s="781"/>
      <c r="J31" s="781"/>
      <c r="K31" s="781"/>
      <c r="L31" s="781"/>
      <c r="M31" s="781"/>
      <c r="N31" s="781"/>
      <c r="O31" s="781"/>
      <c r="P31" s="782"/>
      <c r="Q31" s="783">
        <v>341</v>
      </c>
      <c r="R31" s="784"/>
      <c r="S31" s="784"/>
      <c r="T31" s="784"/>
      <c r="U31" s="784"/>
      <c r="V31" s="784">
        <v>343</v>
      </c>
      <c r="W31" s="784"/>
      <c r="X31" s="784"/>
      <c r="Y31" s="784"/>
      <c r="Z31" s="784"/>
      <c r="AA31" s="784">
        <v>-2</v>
      </c>
      <c r="AB31" s="784"/>
      <c r="AC31" s="784"/>
      <c r="AD31" s="784"/>
      <c r="AE31" s="785"/>
      <c r="AF31" s="786">
        <v>659</v>
      </c>
      <c r="AG31" s="787"/>
      <c r="AH31" s="787"/>
      <c r="AI31" s="787"/>
      <c r="AJ31" s="788"/>
      <c r="AK31" s="834">
        <v>15</v>
      </c>
      <c r="AL31" s="830"/>
      <c r="AM31" s="830"/>
      <c r="AN31" s="830"/>
      <c r="AO31" s="830"/>
      <c r="AP31" s="830">
        <v>942</v>
      </c>
      <c r="AQ31" s="830"/>
      <c r="AR31" s="830"/>
      <c r="AS31" s="830"/>
      <c r="AT31" s="830"/>
      <c r="AU31" s="830">
        <v>150</v>
      </c>
      <c r="AV31" s="830"/>
      <c r="AW31" s="830"/>
      <c r="AX31" s="830"/>
      <c r="AY31" s="830"/>
      <c r="AZ31" s="831" t="s">
        <v>485</v>
      </c>
      <c r="BA31" s="831"/>
      <c r="BB31" s="831"/>
      <c r="BC31" s="831"/>
      <c r="BD31" s="831"/>
      <c r="BE31" s="832" t="s">
        <v>392</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393</v>
      </c>
      <c r="C32" s="781"/>
      <c r="D32" s="781"/>
      <c r="E32" s="781"/>
      <c r="F32" s="781"/>
      <c r="G32" s="781"/>
      <c r="H32" s="781"/>
      <c r="I32" s="781"/>
      <c r="J32" s="781"/>
      <c r="K32" s="781"/>
      <c r="L32" s="781"/>
      <c r="M32" s="781"/>
      <c r="N32" s="781"/>
      <c r="O32" s="781"/>
      <c r="P32" s="782"/>
      <c r="Q32" s="783">
        <v>633</v>
      </c>
      <c r="R32" s="784"/>
      <c r="S32" s="784"/>
      <c r="T32" s="784"/>
      <c r="U32" s="784"/>
      <c r="V32" s="784">
        <v>570</v>
      </c>
      <c r="W32" s="784"/>
      <c r="X32" s="784"/>
      <c r="Y32" s="784"/>
      <c r="Z32" s="784"/>
      <c r="AA32" s="784">
        <v>63</v>
      </c>
      <c r="AB32" s="784"/>
      <c r="AC32" s="784"/>
      <c r="AD32" s="784"/>
      <c r="AE32" s="785"/>
      <c r="AF32" s="786">
        <v>182</v>
      </c>
      <c r="AG32" s="787"/>
      <c r="AH32" s="787"/>
      <c r="AI32" s="787"/>
      <c r="AJ32" s="788"/>
      <c r="AK32" s="834">
        <v>530</v>
      </c>
      <c r="AL32" s="830"/>
      <c r="AM32" s="830"/>
      <c r="AN32" s="830"/>
      <c r="AO32" s="830"/>
      <c r="AP32" s="830">
        <v>2946</v>
      </c>
      <c r="AQ32" s="830"/>
      <c r="AR32" s="830"/>
      <c r="AS32" s="830"/>
      <c r="AT32" s="830"/>
      <c r="AU32" s="830">
        <v>2878</v>
      </c>
      <c r="AV32" s="830"/>
      <c r="AW32" s="830"/>
      <c r="AX32" s="830"/>
      <c r="AY32" s="830"/>
      <c r="AZ32" s="831" t="s">
        <v>485</v>
      </c>
      <c r="BA32" s="831"/>
      <c r="BB32" s="831"/>
      <c r="BC32" s="831"/>
      <c r="BD32" s="831"/>
      <c r="BE32" s="832" t="s">
        <v>392</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394</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376</v>
      </c>
      <c r="B63" s="789" t="s">
        <v>395</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966</v>
      </c>
      <c r="AG63" s="844"/>
      <c r="AH63" s="844"/>
      <c r="AI63" s="844"/>
      <c r="AJ63" s="845"/>
      <c r="AK63" s="846"/>
      <c r="AL63" s="841"/>
      <c r="AM63" s="841"/>
      <c r="AN63" s="841"/>
      <c r="AO63" s="841"/>
      <c r="AP63" s="844">
        <v>3888</v>
      </c>
      <c r="AQ63" s="844"/>
      <c r="AR63" s="844"/>
      <c r="AS63" s="844"/>
      <c r="AT63" s="844"/>
      <c r="AU63" s="844">
        <v>3028</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396</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397</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398</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545</v>
      </c>
      <c r="C68" s="870"/>
      <c r="D68" s="870"/>
      <c r="E68" s="870"/>
      <c r="F68" s="870"/>
      <c r="G68" s="870"/>
      <c r="H68" s="870"/>
      <c r="I68" s="870"/>
      <c r="J68" s="870"/>
      <c r="K68" s="870"/>
      <c r="L68" s="870"/>
      <c r="M68" s="870"/>
      <c r="N68" s="870"/>
      <c r="O68" s="870"/>
      <c r="P68" s="871"/>
      <c r="Q68" s="872">
        <v>3775</v>
      </c>
      <c r="R68" s="866"/>
      <c r="S68" s="866"/>
      <c r="T68" s="866"/>
      <c r="U68" s="866"/>
      <c r="V68" s="866">
        <v>3683</v>
      </c>
      <c r="W68" s="866"/>
      <c r="X68" s="866"/>
      <c r="Y68" s="866"/>
      <c r="Z68" s="866"/>
      <c r="AA68" s="866">
        <v>92</v>
      </c>
      <c r="AB68" s="866"/>
      <c r="AC68" s="866"/>
      <c r="AD68" s="866"/>
      <c r="AE68" s="866"/>
      <c r="AF68" s="866">
        <v>89</v>
      </c>
      <c r="AG68" s="866"/>
      <c r="AH68" s="866"/>
      <c r="AI68" s="866"/>
      <c r="AJ68" s="866"/>
      <c r="AK68" s="866" t="s">
        <v>485</v>
      </c>
      <c r="AL68" s="866"/>
      <c r="AM68" s="866"/>
      <c r="AN68" s="866"/>
      <c r="AO68" s="866"/>
      <c r="AP68" s="866">
        <v>3668</v>
      </c>
      <c r="AQ68" s="866"/>
      <c r="AR68" s="866"/>
      <c r="AS68" s="866"/>
      <c r="AT68" s="866"/>
      <c r="AU68" s="866">
        <v>1</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546</v>
      </c>
      <c r="C69" s="874"/>
      <c r="D69" s="874"/>
      <c r="E69" s="874"/>
      <c r="F69" s="874"/>
      <c r="G69" s="874"/>
      <c r="H69" s="874"/>
      <c r="I69" s="874"/>
      <c r="J69" s="874"/>
      <c r="K69" s="874"/>
      <c r="L69" s="874"/>
      <c r="M69" s="874"/>
      <c r="N69" s="874"/>
      <c r="O69" s="874"/>
      <c r="P69" s="875"/>
      <c r="Q69" s="876">
        <v>39</v>
      </c>
      <c r="R69" s="830"/>
      <c r="S69" s="830"/>
      <c r="T69" s="830"/>
      <c r="U69" s="830"/>
      <c r="V69" s="830">
        <v>36</v>
      </c>
      <c r="W69" s="830"/>
      <c r="X69" s="830"/>
      <c r="Y69" s="830"/>
      <c r="Z69" s="830"/>
      <c r="AA69" s="830">
        <v>3</v>
      </c>
      <c r="AB69" s="830"/>
      <c r="AC69" s="830"/>
      <c r="AD69" s="830"/>
      <c r="AE69" s="830"/>
      <c r="AF69" s="830">
        <v>3</v>
      </c>
      <c r="AG69" s="830"/>
      <c r="AH69" s="830"/>
      <c r="AI69" s="830"/>
      <c r="AJ69" s="830"/>
      <c r="AK69" s="830">
        <v>21</v>
      </c>
      <c r="AL69" s="830"/>
      <c r="AM69" s="830"/>
      <c r="AN69" s="830"/>
      <c r="AO69" s="830"/>
      <c r="AP69" s="830" t="s">
        <v>485</v>
      </c>
      <c r="AQ69" s="830"/>
      <c r="AR69" s="830"/>
      <c r="AS69" s="830"/>
      <c r="AT69" s="830"/>
      <c r="AU69" s="830" t="s">
        <v>485</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547</v>
      </c>
      <c r="C70" s="874"/>
      <c r="D70" s="874"/>
      <c r="E70" s="874"/>
      <c r="F70" s="874"/>
      <c r="G70" s="874"/>
      <c r="H70" s="874"/>
      <c r="I70" s="874"/>
      <c r="J70" s="874"/>
      <c r="K70" s="874"/>
      <c r="L70" s="874"/>
      <c r="M70" s="874"/>
      <c r="N70" s="874"/>
      <c r="O70" s="874"/>
      <c r="P70" s="875"/>
      <c r="Q70" s="876">
        <v>140</v>
      </c>
      <c r="R70" s="830"/>
      <c r="S70" s="830"/>
      <c r="T70" s="830"/>
      <c r="U70" s="830"/>
      <c r="V70" s="830">
        <v>116</v>
      </c>
      <c r="W70" s="830"/>
      <c r="X70" s="830"/>
      <c r="Y70" s="830"/>
      <c r="Z70" s="830"/>
      <c r="AA70" s="830">
        <v>24</v>
      </c>
      <c r="AB70" s="830"/>
      <c r="AC70" s="830"/>
      <c r="AD70" s="830"/>
      <c r="AE70" s="830"/>
      <c r="AF70" s="830">
        <v>24</v>
      </c>
      <c r="AG70" s="830"/>
      <c r="AH70" s="830"/>
      <c r="AI70" s="830"/>
      <c r="AJ70" s="830"/>
      <c r="AK70" s="830" t="s">
        <v>557</v>
      </c>
      <c r="AL70" s="830"/>
      <c r="AM70" s="830"/>
      <c r="AN70" s="830"/>
      <c r="AO70" s="830"/>
      <c r="AP70" s="830">
        <v>52</v>
      </c>
      <c r="AQ70" s="830"/>
      <c r="AR70" s="830"/>
      <c r="AS70" s="830"/>
      <c r="AT70" s="830"/>
      <c r="AU70" s="830">
        <v>1</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t="s">
        <v>548</v>
      </c>
      <c r="C71" s="874"/>
      <c r="D71" s="874"/>
      <c r="E71" s="874"/>
      <c r="F71" s="874"/>
      <c r="G71" s="874"/>
      <c r="H71" s="874"/>
      <c r="I71" s="874"/>
      <c r="J71" s="874"/>
      <c r="K71" s="874"/>
      <c r="L71" s="874"/>
      <c r="M71" s="874"/>
      <c r="N71" s="874"/>
      <c r="O71" s="874"/>
      <c r="P71" s="875"/>
      <c r="Q71" s="876">
        <v>486</v>
      </c>
      <c r="R71" s="830"/>
      <c r="S71" s="830"/>
      <c r="T71" s="830"/>
      <c r="U71" s="830"/>
      <c r="V71" s="830">
        <v>450</v>
      </c>
      <c r="W71" s="830"/>
      <c r="X71" s="830"/>
      <c r="Y71" s="830"/>
      <c r="Z71" s="830"/>
      <c r="AA71" s="830">
        <v>36</v>
      </c>
      <c r="AB71" s="830"/>
      <c r="AC71" s="830"/>
      <c r="AD71" s="830"/>
      <c r="AE71" s="830"/>
      <c r="AF71" s="830">
        <v>36</v>
      </c>
      <c r="AG71" s="830"/>
      <c r="AH71" s="830"/>
      <c r="AI71" s="830"/>
      <c r="AJ71" s="830"/>
      <c r="AK71" s="830" t="s">
        <v>557</v>
      </c>
      <c r="AL71" s="830"/>
      <c r="AM71" s="830"/>
      <c r="AN71" s="830"/>
      <c r="AO71" s="830"/>
      <c r="AP71" s="830">
        <v>418</v>
      </c>
      <c r="AQ71" s="830"/>
      <c r="AR71" s="830"/>
      <c r="AS71" s="830"/>
      <c r="AT71" s="830"/>
      <c r="AU71" s="830">
        <v>3</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t="s">
        <v>549</v>
      </c>
      <c r="C72" s="874"/>
      <c r="D72" s="874"/>
      <c r="E72" s="874"/>
      <c r="F72" s="874"/>
      <c r="G72" s="874"/>
      <c r="H72" s="874"/>
      <c r="I72" s="874"/>
      <c r="J72" s="874"/>
      <c r="K72" s="874"/>
      <c r="L72" s="874"/>
      <c r="M72" s="874"/>
      <c r="N72" s="874"/>
      <c r="O72" s="874"/>
      <c r="P72" s="875"/>
      <c r="Q72" s="876">
        <v>1046</v>
      </c>
      <c r="R72" s="830"/>
      <c r="S72" s="830"/>
      <c r="T72" s="830"/>
      <c r="U72" s="830"/>
      <c r="V72" s="830">
        <v>1043</v>
      </c>
      <c r="W72" s="830"/>
      <c r="X72" s="830"/>
      <c r="Y72" s="830"/>
      <c r="Z72" s="830"/>
      <c r="AA72" s="830">
        <v>3</v>
      </c>
      <c r="AB72" s="830"/>
      <c r="AC72" s="830"/>
      <c r="AD72" s="830"/>
      <c r="AE72" s="830"/>
      <c r="AF72" s="830">
        <v>3</v>
      </c>
      <c r="AG72" s="830"/>
      <c r="AH72" s="830"/>
      <c r="AI72" s="830"/>
      <c r="AJ72" s="830"/>
      <c r="AK72" s="830" t="s">
        <v>485</v>
      </c>
      <c r="AL72" s="830"/>
      <c r="AM72" s="830"/>
      <c r="AN72" s="830"/>
      <c r="AO72" s="830"/>
      <c r="AP72" s="830" t="s">
        <v>485</v>
      </c>
      <c r="AQ72" s="830"/>
      <c r="AR72" s="830"/>
      <c r="AS72" s="830"/>
      <c r="AT72" s="830"/>
      <c r="AU72" s="830" t="s">
        <v>556</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t="s">
        <v>550</v>
      </c>
      <c r="C73" s="874"/>
      <c r="D73" s="874"/>
      <c r="E73" s="874"/>
      <c r="F73" s="874"/>
      <c r="G73" s="874"/>
      <c r="H73" s="874"/>
      <c r="I73" s="874"/>
      <c r="J73" s="874"/>
      <c r="K73" s="874"/>
      <c r="L73" s="874"/>
      <c r="M73" s="874"/>
      <c r="N73" s="874"/>
      <c r="O73" s="874"/>
      <c r="P73" s="875"/>
      <c r="Q73" s="876">
        <v>127</v>
      </c>
      <c r="R73" s="830"/>
      <c r="S73" s="830"/>
      <c r="T73" s="830"/>
      <c r="U73" s="830"/>
      <c r="V73" s="830">
        <v>112</v>
      </c>
      <c r="W73" s="830"/>
      <c r="X73" s="830"/>
      <c r="Y73" s="830"/>
      <c r="Z73" s="830"/>
      <c r="AA73" s="830">
        <v>15</v>
      </c>
      <c r="AB73" s="830"/>
      <c r="AC73" s="830"/>
      <c r="AD73" s="830"/>
      <c r="AE73" s="830"/>
      <c r="AF73" s="830">
        <v>15</v>
      </c>
      <c r="AG73" s="830"/>
      <c r="AH73" s="830"/>
      <c r="AI73" s="830"/>
      <c r="AJ73" s="830"/>
      <c r="AK73" s="830">
        <v>48</v>
      </c>
      <c r="AL73" s="830"/>
      <c r="AM73" s="830"/>
      <c r="AN73" s="830"/>
      <c r="AO73" s="830"/>
      <c r="AP73" s="830" t="s">
        <v>485</v>
      </c>
      <c r="AQ73" s="830"/>
      <c r="AR73" s="830"/>
      <c r="AS73" s="830"/>
      <c r="AT73" s="830"/>
      <c r="AU73" s="830" t="s">
        <v>485</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t="s">
        <v>551</v>
      </c>
      <c r="C74" s="874"/>
      <c r="D74" s="874"/>
      <c r="E74" s="874"/>
      <c r="F74" s="874"/>
      <c r="G74" s="874"/>
      <c r="H74" s="874"/>
      <c r="I74" s="874"/>
      <c r="J74" s="874"/>
      <c r="K74" s="874"/>
      <c r="L74" s="874"/>
      <c r="M74" s="874"/>
      <c r="N74" s="874"/>
      <c r="O74" s="874"/>
      <c r="P74" s="875"/>
      <c r="Q74" s="876">
        <v>6413</v>
      </c>
      <c r="R74" s="830"/>
      <c r="S74" s="830"/>
      <c r="T74" s="830"/>
      <c r="U74" s="830"/>
      <c r="V74" s="830">
        <v>6154</v>
      </c>
      <c r="W74" s="830"/>
      <c r="X74" s="830"/>
      <c r="Y74" s="830"/>
      <c r="Z74" s="830"/>
      <c r="AA74" s="830">
        <v>259</v>
      </c>
      <c r="AB74" s="830"/>
      <c r="AC74" s="830"/>
      <c r="AD74" s="830"/>
      <c r="AE74" s="830"/>
      <c r="AF74" s="830">
        <v>259</v>
      </c>
      <c r="AG74" s="830"/>
      <c r="AH74" s="830"/>
      <c r="AI74" s="830"/>
      <c r="AJ74" s="830"/>
      <c r="AK74" s="830" t="s">
        <v>485</v>
      </c>
      <c r="AL74" s="830"/>
      <c r="AM74" s="830"/>
      <c r="AN74" s="830"/>
      <c r="AO74" s="830"/>
      <c r="AP74" s="830" t="s">
        <v>485</v>
      </c>
      <c r="AQ74" s="830"/>
      <c r="AR74" s="830"/>
      <c r="AS74" s="830"/>
      <c r="AT74" s="830"/>
      <c r="AU74" s="830" t="s">
        <v>485</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t="s">
        <v>552</v>
      </c>
      <c r="C75" s="874"/>
      <c r="D75" s="874"/>
      <c r="E75" s="874"/>
      <c r="F75" s="874"/>
      <c r="G75" s="874"/>
      <c r="H75" s="874"/>
      <c r="I75" s="874"/>
      <c r="J75" s="874"/>
      <c r="K75" s="874"/>
      <c r="L75" s="874"/>
      <c r="M75" s="874"/>
      <c r="N75" s="874"/>
      <c r="O75" s="874"/>
      <c r="P75" s="875"/>
      <c r="Q75" s="877">
        <v>30</v>
      </c>
      <c r="R75" s="878"/>
      <c r="S75" s="878"/>
      <c r="T75" s="878"/>
      <c r="U75" s="834"/>
      <c r="V75" s="879">
        <v>25</v>
      </c>
      <c r="W75" s="878"/>
      <c r="X75" s="878"/>
      <c r="Y75" s="878"/>
      <c r="Z75" s="834"/>
      <c r="AA75" s="879">
        <v>4</v>
      </c>
      <c r="AB75" s="878"/>
      <c r="AC75" s="878"/>
      <c r="AD75" s="878"/>
      <c r="AE75" s="834"/>
      <c r="AF75" s="879">
        <v>4</v>
      </c>
      <c r="AG75" s="878"/>
      <c r="AH75" s="878"/>
      <c r="AI75" s="878"/>
      <c r="AJ75" s="834"/>
      <c r="AK75" s="879">
        <v>8</v>
      </c>
      <c r="AL75" s="878"/>
      <c r="AM75" s="878"/>
      <c r="AN75" s="878"/>
      <c r="AO75" s="834"/>
      <c r="AP75" s="879" t="s">
        <v>485</v>
      </c>
      <c r="AQ75" s="878"/>
      <c r="AR75" s="878"/>
      <c r="AS75" s="878"/>
      <c r="AT75" s="834"/>
      <c r="AU75" s="879" t="s">
        <v>485</v>
      </c>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t="s">
        <v>553</v>
      </c>
      <c r="C76" s="874"/>
      <c r="D76" s="874"/>
      <c r="E76" s="874"/>
      <c r="F76" s="874"/>
      <c r="G76" s="874"/>
      <c r="H76" s="874"/>
      <c r="I76" s="874"/>
      <c r="J76" s="874"/>
      <c r="K76" s="874"/>
      <c r="L76" s="874"/>
      <c r="M76" s="874"/>
      <c r="N76" s="874"/>
      <c r="O76" s="874"/>
      <c r="P76" s="875"/>
      <c r="Q76" s="877">
        <v>335</v>
      </c>
      <c r="R76" s="878"/>
      <c r="S76" s="878"/>
      <c r="T76" s="878"/>
      <c r="U76" s="834"/>
      <c r="V76" s="879">
        <v>181</v>
      </c>
      <c r="W76" s="878"/>
      <c r="X76" s="878"/>
      <c r="Y76" s="878"/>
      <c r="Z76" s="834"/>
      <c r="AA76" s="879">
        <v>154</v>
      </c>
      <c r="AB76" s="878"/>
      <c r="AC76" s="878"/>
      <c r="AD76" s="878"/>
      <c r="AE76" s="834"/>
      <c r="AF76" s="879">
        <v>154</v>
      </c>
      <c r="AG76" s="878"/>
      <c r="AH76" s="878"/>
      <c r="AI76" s="878"/>
      <c r="AJ76" s="834"/>
      <c r="AK76" s="879">
        <v>162</v>
      </c>
      <c r="AL76" s="878"/>
      <c r="AM76" s="878"/>
      <c r="AN76" s="878"/>
      <c r="AO76" s="834"/>
      <c r="AP76" s="879" t="s">
        <v>485</v>
      </c>
      <c r="AQ76" s="878"/>
      <c r="AR76" s="878"/>
      <c r="AS76" s="878"/>
      <c r="AT76" s="834"/>
      <c r="AU76" s="879" t="s">
        <v>485</v>
      </c>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t="s">
        <v>554</v>
      </c>
      <c r="C77" s="874"/>
      <c r="D77" s="874"/>
      <c r="E77" s="874"/>
      <c r="F77" s="874"/>
      <c r="G77" s="874"/>
      <c r="H77" s="874"/>
      <c r="I77" s="874"/>
      <c r="J77" s="874"/>
      <c r="K77" s="874"/>
      <c r="L77" s="874"/>
      <c r="M77" s="874"/>
      <c r="N77" s="874"/>
      <c r="O77" s="874"/>
      <c r="P77" s="875"/>
      <c r="Q77" s="877">
        <v>166278</v>
      </c>
      <c r="R77" s="878"/>
      <c r="S77" s="878"/>
      <c r="T77" s="878"/>
      <c r="U77" s="834"/>
      <c r="V77" s="879">
        <v>162373</v>
      </c>
      <c r="W77" s="878"/>
      <c r="X77" s="878"/>
      <c r="Y77" s="878"/>
      <c r="Z77" s="834"/>
      <c r="AA77" s="879">
        <v>3905</v>
      </c>
      <c r="AB77" s="878"/>
      <c r="AC77" s="878"/>
      <c r="AD77" s="878"/>
      <c r="AE77" s="834"/>
      <c r="AF77" s="879">
        <v>3905</v>
      </c>
      <c r="AG77" s="878"/>
      <c r="AH77" s="878"/>
      <c r="AI77" s="878"/>
      <c r="AJ77" s="834"/>
      <c r="AK77" s="879">
        <v>1502</v>
      </c>
      <c r="AL77" s="878"/>
      <c r="AM77" s="878"/>
      <c r="AN77" s="878"/>
      <c r="AO77" s="834"/>
      <c r="AP77" s="879" t="s">
        <v>485</v>
      </c>
      <c r="AQ77" s="878"/>
      <c r="AR77" s="878"/>
      <c r="AS77" s="878"/>
      <c r="AT77" s="834"/>
      <c r="AU77" s="879" t="s">
        <v>485</v>
      </c>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376</v>
      </c>
      <c r="B88" s="789" t="s">
        <v>399</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4492</v>
      </c>
      <c r="AG88" s="844"/>
      <c r="AH88" s="844"/>
      <c r="AI88" s="844"/>
      <c r="AJ88" s="844"/>
      <c r="AK88" s="841"/>
      <c r="AL88" s="841"/>
      <c r="AM88" s="841"/>
      <c r="AN88" s="841"/>
      <c r="AO88" s="841"/>
      <c r="AP88" s="844">
        <v>4138</v>
      </c>
      <c r="AQ88" s="844"/>
      <c r="AR88" s="844"/>
      <c r="AS88" s="844"/>
      <c r="AT88" s="844"/>
      <c r="AU88" s="844">
        <v>5</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400</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10</v>
      </c>
      <c r="CS102" s="852"/>
      <c r="CT102" s="852"/>
      <c r="CU102" s="852"/>
      <c r="CV102" s="891"/>
      <c r="CW102" s="890" t="s">
        <v>563</v>
      </c>
      <c r="CX102" s="852"/>
      <c r="CY102" s="852"/>
      <c r="CZ102" s="852"/>
      <c r="DA102" s="891"/>
      <c r="DB102" s="890" t="s">
        <v>563</v>
      </c>
      <c r="DC102" s="852"/>
      <c r="DD102" s="852"/>
      <c r="DE102" s="852"/>
      <c r="DF102" s="891"/>
      <c r="DG102" s="890" t="s">
        <v>563</v>
      </c>
      <c r="DH102" s="852"/>
      <c r="DI102" s="852"/>
      <c r="DJ102" s="852"/>
      <c r="DK102" s="891"/>
      <c r="DL102" s="890" t="s">
        <v>563</v>
      </c>
      <c r="DM102" s="852"/>
      <c r="DN102" s="852"/>
      <c r="DO102" s="852"/>
      <c r="DP102" s="891"/>
      <c r="DQ102" s="890" t="s">
        <v>563</v>
      </c>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401</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402</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403</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404</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405</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406</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407</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408</v>
      </c>
      <c r="AB109" s="893"/>
      <c r="AC109" s="893"/>
      <c r="AD109" s="893"/>
      <c r="AE109" s="894"/>
      <c r="AF109" s="892" t="s">
        <v>409</v>
      </c>
      <c r="AG109" s="893"/>
      <c r="AH109" s="893"/>
      <c r="AI109" s="893"/>
      <c r="AJ109" s="894"/>
      <c r="AK109" s="892" t="s">
        <v>294</v>
      </c>
      <c r="AL109" s="893"/>
      <c r="AM109" s="893"/>
      <c r="AN109" s="893"/>
      <c r="AO109" s="894"/>
      <c r="AP109" s="892" t="s">
        <v>410</v>
      </c>
      <c r="AQ109" s="893"/>
      <c r="AR109" s="893"/>
      <c r="AS109" s="893"/>
      <c r="AT109" s="895"/>
      <c r="AU109" s="912" t="s">
        <v>407</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408</v>
      </c>
      <c r="BR109" s="893"/>
      <c r="BS109" s="893"/>
      <c r="BT109" s="893"/>
      <c r="BU109" s="894"/>
      <c r="BV109" s="892" t="s">
        <v>409</v>
      </c>
      <c r="BW109" s="893"/>
      <c r="BX109" s="893"/>
      <c r="BY109" s="893"/>
      <c r="BZ109" s="894"/>
      <c r="CA109" s="892" t="s">
        <v>294</v>
      </c>
      <c r="CB109" s="893"/>
      <c r="CC109" s="893"/>
      <c r="CD109" s="893"/>
      <c r="CE109" s="894"/>
      <c r="CF109" s="913" t="s">
        <v>410</v>
      </c>
      <c r="CG109" s="913"/>
      <c r="CH109" s="913"/>
      <c r="CI109" s="913"/>
      <c r="CJ109" s="913"/>
      <c r="CK109" s="892" t="s">
        <v>411</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408</v>
      </c>
      <c r="DH109" s="893"/>
      <c r="DI109" s="893"/>
      <c r="DJ109" s="893"/>
      <c r="DK109" s="894"/>
      <c r="DL109" s="892" t="s">
        <v>409</v>
      </c>
      <c r="DM109" s="893"/>
      <c r="DN109" s="893"/>
      <c r="DO109" s="893"/>
      <c r="DP109" s="894"/>
      <c r="DQ109" s="892" t="s">
        <v>294</v>
      </c>
      <c r="DR109" s="893"/>
      <c r="DS109" s="893"/>
      <c r="DT109" s="893"/>
      <c r="DU109" s="894"/>
      <c r="DV109" s="892" t="s">
        <v>410</v>
      </c>
      <c r="DW109" s="893"/>
      <c r="DX109" s="893"/>
      <c r="DY109" s="893"/>
      <c r="DZ109" s="895"/>
    </row>
    <row r="110" spans="1:131" s="218" customFormat="1" ht="26.25" customHeight="1" x14ac:dyDescent="0.15">
      <c r="A110" s="896" t="s">
        <v>412</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917685</v>
      </c>
      <c r="AB110" s="900"/>
      <c r="AC110" s="900"/>
      <c r="AD110" s="900"/>
      <c r="AE110" s="901"/>
      <c r="AF110" s="902">
        <v>1002717</v>
      </c>
      <c r="AG110" s="900"/>
      <c r="AH110" s="900"/>
      <c r="AI110" s="900"/>
      <c r="AJ110" s="901"/>
      <c r="AK110" s="902">
        <v>960588</v>
      </c>
      <c r="AL110" s="900"/>
      <c r="AM110" s="900"/>
      <c r="AN110" s="900"/>
      <c r="AO110" s="901"/>
      <c r="AP110" s="903">
        <v>21.7</v>
      </c>
      <c r="AQ110" s="904"/>
      <c r="AR110" s="904"/>
      <c r="AS110" s="904"/>
      <c r="AT110" s="905"/>
      <c r="AU110" s="906" t="s">
        <v>69</v>
      </c>
      <c r="AV110" s="907"/>
      <c r="AW110" s="907"/>
      <c r="AX110" s="907"/>
      <c r="AY110" s="907"/>
      <c r="AZ110" s="929" t="s">
        <v>413</v>
      </c>
      <c r="BA110" s="897"/>
      <c r="BB110" s="897"/>
      <c r="BC110" s="897"/>
      <c r="BD110" s="897"/>
      <c r="BE110" s="897"/>
      <c r="BF110" s="897"/>
      <c r="BG110" s="897"/>
      <c r="BH110" s="897"/>
      <c r="BI110" s="897"/>
      <c r="BJ110" s="897"/>
      <c r="BK110" s="897"/>
      <c r="BL110" s="897"/>
      <c r="BM110" s="897"/>
      <c r="BN110" s="897"/>
      <c r="BO110" s="897"/>
      <c r="BP110" s="898"/>
      <c r="BQ110" s="930">
        <v>9537325</v>
      </c>
      <c r="BR110" s="931"/>
      <c r="BS110" s="931"/>
      <c r="BT110" s="931"/>
      <c r="BU110" s="931"/>
      <c r="BV110" s="931">
        <v>8968588</v>
      </c>
      <c r="BW110" s="931"/>
      <c r="BX110" s="931"/>
      <c r="BY110" s="931"/>
      <c r="BZ110" s="931"/>
      <c r="CA110" s="931">
        <v>8585955</v>
      </c>
      <c r="CB110" s="931"/>
      <c r="CC110" s="931"/>
      <c r="CD110" s="931"/>
      <c r="CE110" s="931"/>
      <c r="CF110" s="944">
        <v>194.2</v>
      </c>
      <c r="CG110" s="945"/>
      <c r="CH110" s="945"/>
      <c r="CI110" s="945"/>
      <c r="CJ110" s="945"/>
      <c r="CK110" s="946" t="s">
        <v>414</v>
      </c>
      <c r="CL110" s="947"/>
      <c r="CM110" s="929" t="s">
        <v>415</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15">
      <c r="A111" s="934" t="s">
        <v>416</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417</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418</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15">
      <c r="A112" s="952" t="s">
        <v>419</v>
      </c>
      <c r="B112" s="953"/>
      <c r="C112" s="923" t="s">
        <v>420</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421</v>
      </c>
      <c r="BA112" s="923"/>
      <c r="BB112" s="923"/>
      <c r="BC112" s="923"/>
      <c r="BD112" s="923"/>
      <c r="BE112" s="923"/>
      <c r="BF112" s="923"/>
      <c r="BG112" s="923"/>
      <c r="BH112" s="923"/>
      <c r="BI112" s="923"/>
      <c r="BJ112" s="923"/>
      <c r="BK112" s="923"/>
      <c r="BL112" s="923"/>
      <c r="BM112" s="923"/>
      <c r="BN112" s="923"/>
      <c r="BO112" s="923"/>
      <c r="BP112" s="924"/>
      <c r="BQ112" s="925">
        <v>3741430</v>
      </c>
      <c r="BR112" s="926"/>
      <c r="BS112" s="926"/>
      <c r="BT112" s="926"/>
      <c r="BU112" s="926"/>
      <c r="BV112" s="926">
        <v>3440714</v>
      </c>
      <c r="BW112" s="926"/>
      <c r="BX112" s="926"/>
      <c r="BY112" s="926"/>
      <c r="BZ112" s="926"/>
      <c r="CA112" s="926">
        <v>3027664</v>
      </c>
      <c r="CB112" s="926"/>
      <c r="CC112" s="926"/>
      <c r="CD112" s="926"/>
      <c r="CE112" s="926"/>
      <c r="CF112" s="920">
        <v>68.5</v>
      </c>
      <c r="CG112" s="921"/>
      <c r="CH112" s="921"/>
      <c r="CI112" s="921"/>
      <c r="CJ112" s="921"/>
      <c r="CK112" s="948"/>
      <c r="CL112" s="949"/>
      <c r="CM112" s="922" t="s">
        <v>422</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15">
      <c r="A113" s="954"/>
      <c r="B113" s="955"/>
      <c r="C113" s="923" t="s">
        <v>423</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516170</v>
      </c>
      <c r="AB113" s="938"/>
      <c r="AC113" s="938"/>
      <c r="AD113" s="938"/>
      <c r="AE113" s="939"/>
      <c r="AF113" s="940">
        <v>443924</v>
      </c>
      <c r="AG113" s="938"/>
      <c r="AH113" s="938"/>
      <c r="AI113" s="938"/>
      <c r="AJ113" s="939"/>
      <c r="AK113" s="940">
        <v>407528</v>
      </c>
      <c r="AL113" s="938"/>
      <c r="AM113" s="938"/>
      <c r="AN113" s="938"/>
      <c r="AO113" s="939"/>
      <c r="AP113" s="941">
        <v>9.1999999999999993</v>
      </c>
      <c r="AQ113" s="942"/>
      <c r="AR113" s="942"/>
      <c r="AS113" s="942"/>
      <c r="AT113" s="943"/>
      <c r="AU113" s="908"/>
      <c r="AV113" s="909"/>
      <c r="AW113" s="909"/>
      <c r="AX113" s="909"/>
      <c r="AY113" s="909"/>
      <c r="AZ113" s="922" t="s">
        <v>424</v>
      </c>
      <c r="BA113" s="923"/>
      <c r="BB113" s="923"/>
      <c r="BC113" s="923"/>
      <c r="BD113" s="923"/>
      <c r="BE113" s="923"/>
      <c r="BF113" s="923"/>
      <c r="BG113" s="923"/>
      <c r="BH113" s="923"/>
      <c r="BI113" s="923"/>
      <c r="BJ113" s="923"/>
      <c r="BK113" s="923"/>
      <c r="BL113" s="923"/>
      <c r="BM113" s="923"/>
      <c r="BN113" s="923"/>
      <c r="BO113" s="923"/>
      <c r="BP113" s="924"/>
      <c r="BQ113" s="925">
        <v>5948</v>
      </c>
      <c r="BR113" s="926"/>
      <c r="BS113" s="926"/>
      <c r="BT113" s="926"/>
      <c r="BU113" s="926"/>
      <c r="BV113" s="926">
        <v>5866</v>
      </c>
      <c r="BW113" s="926"/>
      <c r="BX113" s="926"/>
      <c r="BY113" s="926"/>
      <c r="BZ113" s="926"/>
      <c r="CA113" s="926">
        <v>4783</v>
      </c>
      <c r="CB113" s="926"/>
      <c r="CC113" s="926"/>
      <c r="CD113" s="926"/>
      <c r="CE113" s="926"/>
      <c r="CF113" s="920">
        <v>0.1</v>
      </c>
      <c r="CG113" s="921"/>
      <c r="CH113" s="921"/>
      <c r="CI113" s="921"/>
      <c r="CJ113" s="921"/>
      <c r="CK113" s="948"/>
      <c r="CL113" s="949"/>
      <c r="CM113" s="922" t="s">
        <v>425</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15">
      <c r="A114" s="954"/>
      <c r="B114" s="955"/>
      <c r="C114" s="923" t="s">
        <v>426</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1579</v>
      </c>
      <c r="AB114" s="959"/>
      <c r="AC114" s="959"/>
      <c r="AD114" s="959"/>
      <c r="AE114" s="960"/>
      <c r="AF114" s="961">
        <v>1889</v>
      </c>
      <c r="AG114" s="959"/>
      <c r="AH114" s="959"/>
      <c r="AI114" s="959"/>
      <c r="AJ114" s="960"/>
      <c r="AK114" s="961">
        <v>1948</v>
      </c>
      <c r="AL114" s="959"/>
      <c r="AM114" s="959"/>
      <c r="AN114" s="959"/>
      <c r="AO114" s="960"/>
      <c r="AP114" s="962">
        <v>0</v>
      </c>
      <c r="AQ114" s="963"/>
      <c r="AR114" s="963"/>
      <c r="AS114" s="963"/>
      <c r="AT114" s="964"/>
      <c r="AU114" s="908"/>
      <c r="AV114" s="909"/>
      <c r="AW114" s="909"/>
      <c r="AX114" s="909"/>
      <c r="AY114" s="909"/>
      <c r="AZ114" s="922" t="s">
        <v>427</v>
      </c>
      <c r="BA114" s="923"/>
      <c r="BB114" s="923"/>
      <c r="BC114" s="923"/>
      <c r="BD114" s="923"/>
      <c r="BE114" s="923"/>
      <c r="BF114" s="923"/>
      <c r="BG114" s="923"/>
      <c r="BH114" s="923"/>
      <c r="BI114" s="923"/>
      <c r="BJ114" s="923"/>
      <c r="BK114" s="923"/>
      <c r="BL114" s="923"/>
      <c r="BM114" s="923"/>
      <c r="BN114" s="923"/>
      <c r="BO114" s="923"/>
      <c r="BP114" s="924"/>
      <c r="BQ114" s="925">
        <v>1041975</v>
      </c>
      <c r="BR114" s="926"/>
      <c r="BS114" s="926"/>
      <c r="BT114" s="926"/>
      <c r="BU114" s="926"/>
      <c r="BV114" s="926">
        <v>996769</v>
      </c>
      <c r="BW114" s="926"/>
      <c r="BX114" s="926"/>
      <c r="BY114" s="926"/>
      <c r="BZ114" s="926"/>
      <c r="CA114" s="926">
        <v>991097</v>
      </c>
      <c r="CB114" s="926"/>
      <c r="CC114" s="926"/>
      <c r="CD114" s="926"/>
      <c r="CE114" s="926"/>
      <c r="CF114" s="920">
        <v>22.4</v>
      </c>
      <c r="CG114" s="921"/>
      <c r="CH114" s="921"/>
      <c r="CI114" s="921"/>
      <c r="CJ114" s="921"/>
      <c r="CK114" s="948"/>
      <c r="CL114" s="949"/>
      <c r="CM114" s="922" t="s">
        <v>428</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429</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122</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430</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431</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15">
      <c r="A116" s="956"/>
      <c r="B116" s="957"/>
      <c r="C116" s="965" t="s">
        <v>432</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433</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434</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15">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435</v>
      </c>
      <c r="Z117" s="894"/>
      <c r="AA117" s="978">
        <v>1435434</v>
      </c>
      <c r="AB117" s="979"/>
      <c r="AC117" s="979"/>
      <c r="AD117" s="979"/>
      <c r="AE117" s="980"/>
      <c r="AF117" s="981">
        <v>1448530</v>
      </c>
      <c r="AG117" s="979"/>
      <c r="AH117" s="979"/>
      <c r="AI117" s="979"/>
      <c r="AJ117" s="980"/>
      <c r="AK117" s="981">
        <v>1370064</v>
      </c>
      <c r="AL117" s="979"/>
      <c r="AM117" s="979"/>
      <c r="AN117" s="979"/>
      <c r="AO117" s="980"/>
      <c r="AP117" s="982"/>
      <c r="AQ117" s="983"/>
      <c r="AR117" s="983"/>
      <c r="AS117" s="983"/>
      <c r="AT117" s="984"/>
      <c r="AU117" s="908"/>
      <c r="AV117" s="909"/>
      <c r="AW117" s="909"/>
      <c r="AX117" s="909"/>
      <c r="AY117" s="909"/>
      <c r="AZ117" s="974" t="s">
        <v>436</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437</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411</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408</v>
      </c>
      <c r="AB118" s="893"/>
      <c r="AC118" s="893"/>
      <c r="AD118" s="893"/>
      <c r="AE118" s="894"/>
      <c r="AF118" s="892" t="s">
        <v>409</v>
      </c>
      <c r="AG118" s="893"/>
      <c r="AH118" s="893"/>
      <c r="AI118" s="893"/>
      <c r="AJ118" s="894"/>
      <c r="AK118" s="892" t="s">
        <v>294</v>
      </c>
      <c r="AL118" s="893"/>
      <c r="AM118" s="893"/>
      <c r="AN118" s="893"/>
      <c r="AO118" s="894"/>
      <c r="AP118" s="970" t="s">
        <v>410</v>
      </c>
      <c r="AQ118" s="971"/>
      <c r="AR118" s="971"/>
      <c r="AS118" s="971"/>
      <c r="AT118" s="972"/>
      <c r="AU118" s="908"/>
      <c r="AV118" s="909"/>
      <c r="AW118" s="909"/>
      <c r="AX118" s="909"/>
      <c r="AY118" s="909"/>
      <c r="AZ118" s="973" t="s">
        <v>438</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439</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6" t="s">
        <v>414</v>
      </c>
      <c r="B119" s="947"/>
      <c r="C119" s="929" t="s">
        <v>415</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440</v>
      </c>
      <c r="BP119" s="1005"/>
      <c r="BQ119" s="999">
        <v>14326678</v>
      </c>
      <c r="BR119" s="1000"/>
      <c r="BS119" s="1000"/>
      <c r="BT119" s="1000"/>
      <c r="BU119" s="1000"/>
      <c r="BV119" s="1000">
        <v>13411937</v>
      </c>
      <c r="BW119" s="1000"/>
      <c r="BX119" s="1000"/>
      <c r="BY119" s="1000"/>
      <c r="BZ119" s="1000"/>
      <c r="CA119" s="1000">
        <v>12609499</v>
      </c>
      <c r="CB119" s="1000"/>
      <c r="CC119" s="1000"/>
      <c r="CD119" s="1000"/>
      <c r="CE119" s="1000"/>
      <c r="CF119" s="1001"/>
      <c r="CG119" s="1002"/>
      <c r="CH119" s="1002"/>
      <c r="CI119" s="1002"/>
      <c r="CJ119" s="1003"/>
      <c r="CK119" s="950"/>
      <c r="CL119" s="951"/>
      <c r="CM119" s="973" t="s">
        <v>441</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15">
      <c r="A120" s="1057"/>
      <c r="B120" s="949"/>
      <c r="C120" s="922" t="s">
        <v>418</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442</v>
      </c>
      <c r="AV120" s="992"/>
      <c r="AW120" s="992"/>
      <c r="AX120" s="992"/>
      <c r="AY120" s="993"/>
      <c r="AZ120" s="929" t="s">
        <v>443</v>
      </c>
      <c r="BA120" s="897"/>
      <c r="BB120" s="897"/>
      <c r="BC120" s="897"/>
      <c r="BD120" s="897"/>
      <c r="BE120" s="897"/>
      <c r="BF120" s="897"/>
      <c r="BG120" s="897"/>
      <c r="BH120" s="897"/>
      <c r="BI120" s="897"/>
      <c r="BJ120" s="897"/>
      <c r="BK120" s="897"/>
      <c r="BL120" s="897"/>
      <c r="BM120" s="897"/>
      <c r="BN120" s="897"/>
      <c r="BO120" s="897"/>
      <c r="BP120" s="898"/>
      <c r="BQ120" s="930">
        <v>3614323</v>
      </c>
      <c r="BR120" s="931"/>
      <c r="BS120" s="931"/>
      <c r="BT120" s="931"/>
      <c r="BU120" s="931"/>
      <c r="BV120" s="931">
        <v>4011597</v>
      </c>
      <c r="BW120" s="931"/>
      <c r="BX120" s="931"/>
      <c r="BY120" s="931"/>
      <c r="BZ120" s="931"/>
      <c r="CA120" s="931">
        <v>3595445</v>
      </c>
      <c r="CB120" s="931"/>
      <c r="CC120" s="931"/>
      <c r="CD120" s="931"/>
      <c r="CE120" s="931"/>
      <c r="CF120" s="944">
        <v>81.3</v>
      </c>
      <c r="CG120" s="945"/>
      <c r="CH120" s="945"/>
      <c r="CI120" s="945"/>
      <c r="CJ120" s="945"/>
      <c r="CK120" s="1006" t="s">
        <v>444</v>
      </c>
      <c r="CL120" s="1007"/>
      <c r="CM120" s="1007"/>
      <c r="CN120" s="1007"/>
      <c r="CO120" s="1008"/>
      <c r="CP120" s="1014" t="s">
        <v>393</v>
      </c>
      <c r="CQ120" s="1015"/>
      <c r="CR120" s="1015"/>
      <c r="CS120" s="1015"/>
      <c r="CT120" s="1015"/>
      <c r="CU120" s="1015"/>
      <c r="CV120" s="1015"/>
      <c r="CW120" s="1015"/>
      <c r="CX120" s="1015"/>
      <c r="CY120" s="1015"/>
      <c r="CZ120" s="1015"/>
      <c r="DA120" s="1015"/>
      <c r="DB120" s="1015"/>
      <c r="DC120" s="1015"/>
      <c r="DD120" s="1015"/>
      <c r="DE120" s="1015"/>
      <c r="DF120" s="1016"/>
      <c r="DG120" s="930" t="s">
        <v>122</v>
      </c>
      <c r="DH120" s="931"/>
      <c r="DI120" s="931"/>
      <c r="DJ120" s="931"/>
      <c r="DK120" s="931"/>
      <c r="DL120" s="931" t="s">
        <v>122</v>
      </c>
      <c r="DM120" s="931"/>
      <c r="DN120" s="931"/>
      <c r="DO120" s="931"/>
      <c r="DP120" s="931"/>
      <c r="DQ120" s="931">
        <v>2877964</v>
      </c>
      <c r="DR120" s="931"/>
      <c r="DS120" s="931"/>
      <c r="DT120" s="931"/>
      <c r="DU120" s="931"/>
      <c r="DV120" s="932">
        <v>65.099999999999994</v>
      </c>
      <c r="DW120" s="932"/>
      <c r="DX120" s="932"/>
      <c r="DY120" s="932"/>
      <c r="DZ120" s="933"/>
    </row>
    <row r="121" spans="1:130" s="218" customFormat="1" ht="26.25" customHeight="1" x14ac:dyDescent="0.15">
      <c r="A121" s="1057"/>
      <c r="B121" s="949"/>
      <c r="C121" s="974" t="s">
        <v>445</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446</v>
      </c>
      <c r="BA121" s="923"/>
      <c r="BB121" s="923"/>
      <c r="BC121" s="923"/>
      <c r="BD121" s="923"/>
      <c r="BE121" s="923"/>
      <c r="BF121" s="923"/>
      <c r="BG121" s="923"/>
      <c r="BH121" s="923"/>
      <c r="BI121" s="923"/>
      <c r="BJ121" s="923"/>
      <c r="BK121" s="923"/>
      <c r="BL121" s="923"/>
      <c r="BM121" s="923"/>
      <c r="BN121" s="923"/>
      <c r="BO121" s="923"/>
      <c r="BP121" s="924"/>
      <c r="BQ121" s="925" t="s">
        <v>122</v>
      </c>
      <c r="BR121" s="926"/>
      <c r="BS121" s="926"/>
      <c r="BT121" s="926"/>
      <c r="BU121" s="926"/>
      <c r="BV121" s="926" t="s">
        <v>122</v>
      </c>
      <c r="BW121" s="926"/>
      <c r="BX121" s="926"/>
      <c r="BY121" s="926"/>
      <c r="BZ121" s="926"/>
      <c r="CA121" s="926">
        <v>2588</v>
      </c>
      <c r="CB121" s="926"/>
      <c r="CC121" s="926"/>
      <c r="CD121" s="926"/>
      <c r="CE121" s="926"/>
      <c r="CF121" s="920">
        <v>0.1</v>
      </c>
      <c r="CG121" s="921"/>
      <c r="CH121" s="921"/>
      <c r="CI121" s="921"/>
      <c r="CJ121" s="921"/>
      <c r="CK121" s="1009"/>
      <c r="CL121" s="1010"/>
      <c r="CM121" s="1010"/>
      <c r="CN121" s="1010"/>
      <c r="CO121" s="1011"/>
      <c r="CP121" s="1019" t="s">
        <v>391</v>
      </c>
      <c r="CQ121" s="1020"/>
      <c r="CR121" s="1020"/>
      <c r="CS121" s="1020"/>
      <c r="CT121" s="1020"/>
      <c r="CU121" s="1020"/>
      <c r="CV121" s="1020"/>
      <c r="CW121" s="1020"/>
      <c r="CX121" s="1020"/>
      <c r="CY121" s="1020"/>
      <c r="CZ121" s="1020"/>
      <c r="DA121" s="1020"/>
      <c r="DB121" s="1020"/>
      <c r="DC121" s="1020"/>
      <c r="DD121" s="1020"/>
      <c r="DE121" s="1020"/>
      <c r="DF121" s="1021"/>
      <c r="DG121" s="925">
        <v>186545</v>
      </c>
      <c r="DH121" s="926"/>
      <c r="DI121" s="926"/>
      <c r="DJ121" s="926"/>
      <c r="DK121" s="926"/>
      <c r="DL121" s="926">
        <v>178754</v>
      </c>
      <c r="DM121" s="926"/>
      <c r="DN121" s="926"/>
      <c r="DO121" s="926"/>
      <c r="DP121" s="926"/>
      <c r="DQ121" s="926">
        <v>149700</v>
      </c>
      <c r="DR121" s="926"/>
      <c r="DS121" s="926"/>
      <c r="DT121" s="926"/>
      <c r="DU121" s="926"/>
      <c r="DV121" s="927">
        <v>3.4</v>
      </c>
      <c r="DW121" s="927"/>
      <c r="DX121" s="927"/>
      <c r="DY121" s="927"/>
      <c r="DZ121" s="928"/>
    </row>
    <row r="122" spans="1:130" s="218" customFormat="1" ht="26.25" customHeight="1" x14ac:dyDescent="0.15">
      <c r="A122" s="1057"/>
      <c r="B122" s="949"/>
      <c r="C122" s="922" t="s">
        <v>428</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447</v>
      </c>
      <c r="BA122" s="965"/>
      <c r="BB122" s="965"/>
      <c r="BC122" s="965"/>
      <c r="BD122" s="965"/>
      <c r="BE122" s="965"/>
      <c r="BF122" s="965"/>
      <c r="BG122" s="965"/>
      <c r="BH122" s="965"/>
      <c r="BI122" s="965"/>
      <c r="BJ122" s="965"/>
      <c r="BK122" s="965"/>
      <c r="BL122" s="965"/>
      <c r="BM122" s="965"/>
      <c r="BN122" s="965"/>
      <c r="BO122" s="965"/>
      <c r="BP122" s="966"/>
      <c r="BQ122" s="999">
        <v>8063644</v>
      </c>
      <c r="BR122" s="1000"/>
      <c r="BS122" s="1000"/>
      <c r="BT122" s="1000"/>
      <c r="BU122" s="1000"/>
      <c r="BV122" s="1000">
        <v>7740047</v>
      </c>
      <c r="BW122" s="1000"/>
      <c r="BX122" s="1000"/>
      <c r="BY122" s="1000"/>
      <c r="BZ122" s="1000"/>
      <c r="CA122" s="1000">
        <v>7208312</v>
      </c>
      <c r="CB122" s="1000"/>
      <c r="CC122" s="1000"/>
      <c r="CD122" s="1000"/>
      <c r="CE122" s="1000"/>
      <c r="CF122" s="1017">
        <v>163.1</v>
      </c>
      <c r="CG122" s="1018"/>
      <c r="CH122" s="1018"/>
      <c r="CI122" s="1018"/>
      <c r="CJ122" s="1018"/>
      <c r="CK122" s="1009"/>
      <c r="CL122" s="1010"/>
      <c r="CM122" s="1010"/>
      <c r="CN122" s="1010"/>
      <c r="CO122" s="1011"/>
      <c r="CP122" s="1019"/>
      <c r="CQ122" s="1020"/>
      <c r="CR122" s="1020"/>
      <c r="CS122" s="1020"/>
      <c r="CT122" s="1020"/>
      <c r="CU122" s="1020"/>
      <c r="CV122" s="1020"/>
      <c r="CW122" s="1020"/>
      <c r="CX122" s="1020"/>
      <c r="CY122" s="1020"/>
      <c r="CZ122" s="1020"/>
      <c r="DA122" s="1020"/>
      <c r="DB122" s="1020"/>
      <c r="DC122" s="1020"/>
      <c r="DD122" s="1020"/>
      <c r="DE122" s="1020"/>
      <c r="DF122" s="1021"/>
      <c r="DG122" s="925"/>
      <c r="DH122" s="926"/>
      <c r="DI122" s="926"/>
      <c r="DJ122" s="926"/>
      <c r="DK122" s="926"/>
      <c r="DL122" s="926"/>
      <c r="DM122" s="926"/>
      <c r="DN122" s="926"/>
      <c r="DO122" s="926"/>
      <c r="DP122" s="926"/>
      <c r="DQ122" s="926"/>
      <c r="DR122" s="926"/>
      <c r="DS122" s="926"/>
      <c r="DT122" s="926"/>
      <c r="DU122" s="926"/>
      <c r="DV122" s="927"/>
      <c r="DW122" s="927"/>
      <c r="DX122" s="927"/>
      <c r="DY122" s="927"/>
      <c r="DZ122" s="928"/>
    </row>
    <row r="123" spans="1:130" s="218" customFormat="1" ht="26.25" customHeight="1" x14ac:dyDescent="0.15">
      <c r="A123" s="1057"/>
      <c r="B123" s="949"/>
      <c r="C123" s="922" t="s">
        <v>434</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448</v>
      </c>
      <c r="BP123" s="1005"/>
      <c r="BQ123" s="1063">
        <v>11677967</v>
      </c>
      <c r="BR123" s="1064"/>
      <c r="BS123" s="1064"/>
      <c r="BT123" s="1064"/>
      <c r="BU123" s="1064"/>
      <c r="BV123" s="1064">
        <v>11751644</v>
      </c>
      <c r="BW123" s="1064"/>
      <c r="BX123" s="1064"/>
      <c r="BY123" s="1064"/>
      <c r="BZ123" s="1064"/>
      <c r="CA123" s="1064">
        <v>10806345</v>
      </c>
      <c r="CB123" s="1064"/>
      <c r="CC123" s="1064"/>
      <c r="CD123" s="1064"/>
      <c r="CE123" s="1064"/>
      <c r="CF123" s="1001"/>
      <c r="CG123" s="1002"/>
      <c r="CH123" s="1002"/>
      <c r="CI123" s="1002"/>
      <c r="CJ123" s="1003"/>
      <c r="CK123" s="1009"/>
      <c r="CL123" s="1010"/>
      <c r="CM123" s="1010"/>
      <c r="CN123" s="1010"/>
      <c r="CO123" s="1011"/>
      <c r="CP123" s="1019"/>
      <c r="CQ123" s="1020"/>
      <c r="CR123" s="1020"/>
      <c r="CS123" s="1020"/>
      <c r="CT123" s="1020"/>
      <c r="CU123" s="1020"/>
      <c r="CV123" s="1020"/>
      <c r="CW123" s="1020"/>
      <c r="CX123" s="1020"/>
      <c r="CY123" s="1020"/>
      <c r="CZ123" s="1020"/>
      <c r="DA123" s="1020"/>
      <c r="DB123" s="1020"/>
      <c r="DC123" s="1020"/>
      <c r="DD123" s="1020"/>
      <c r="DE123" s="1020"/>
      <c r="DF123" s="1021"/>
      <c r="DG123" s="958"/>
      <c r="DH123" s="959"/>
      <c r="DI123" s="959"/>
      <c r="DJ123" s="959"/>
      <c r="DK123" s="960"/>
      <c r="DL123" s="961"/>
      <c r="DM123" s="959"/>
      <c r="DN123" s="959"/>
      <c r="DO123" s="959"/>
      <c r="DP123" s="960"/>
      <c r="DQ123" s="961"/>
      <c r="DR123" s="959"/>
      <c r="DS123" s="959"/>
      <c r="DT123" s="959"/>
      <c r="DU123" s="960"/>
      <c r="DV123" s="962"/>
      <c r="DW123" s="963"/>
      <c r="DX123" s="963"/>
      <c r="DY123" s="963"/>
      <c r="DZ123" s="964"/>
    </row>
    <row r="124" spans="1:130" s="218" customFormat="1" ht="26.25" customHeight="1" thickBot="1" x14ac:dyDescent="0.2">
      <c r="A124" s="1057"/>
      <c r="B124" s="949"/>
      <c r="C124" s="922" t="s">
        <v>437</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449</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61.4</v>
      </c>
      <c r="BR124" s="1027"/>
      <c r="BS124" s="1027"/>
      <c r="BT124" s="1027"/>
      <c r="BU124" s="1027"/>
      <c r="BV124" s="1027">
        <v>38.299999999999997</v>
      </c>
      <c r="BW124" s="1027"/>
      <c r="BX124" s="1027"/>
      <c r="BY124" s="1027"/>
      <c r="BZ124" s="1027"/>
      <c r="CA124" s="1027">
        <v>40.700000000000003</v>
      </c>
      <c r="CB124" s="1027"/>
      <c r="CC124" s="1027"/>
      <c r="CD124" s="1027"/>
      <c r="CE124" s="1027"/>
      <c r="CF124" s="1028"/>
      <c r="CG124" s="1029"/>
      <c r="CH124" s="1029"/>
      <c r="CI124" s="1029"/>
      <c r="CJ124" s="1030"/>
      <c r="CK124" s="1012"/>
      <c r="CL124" s="1012"/>
      <c r="CM124" s="1012"/>
      <c r="CN124" s="1012"/>
      <c r="CO124" s="1013"/>
      <c r="CP124" s="1019" t="s">
        <v>450</v>
      </c>
      <c r="CQ124" s="1020"/>
      <c r="CR124" s="1020"/>
      <c r="CS124" s="1020"/>
      <c r="CT124" s="1020"/>
      <c r="CU124" s="1020"/>
      <c r="CV124" s="1020"/>
      <c r="CW124" s="1020"/>
      <c r="CX124" s="1020"/>
      <c r="CY124" s="1020"/>
      <c r="CZ124" s="1020"/>
      <c r="DA124" s="1020"/>
      <c r="DB124" s="1020"/>
      <c r="DC124" s="1020"/>
      <c r="DD124" s="1020"/>
      <c r="DE124" s="1020"/>
      <c r="DF124" s="1021"/>
      <c r="DG124" s="1004">
        <v>3554885</v>
      </c>
      <c r="DH124" s="986"/>
      <c r="DI124" s="986"/>
      <c r="DJ124" s="986"/>
      <c r="DK124" s="987"/>
      <c r="DL124" s="985">
        <v>3261960</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15">
      <c r="A125" s="1057"/>
      <c r="B125" s="949"/>
      <c r="C125" s="922" t="s">
        <v>439</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451</v>
      </c>
      <c r="CL125" s="1007"/>
      <c r="CM125" s="1007"/>
      <c r="CN125" s="1007"/>
      <c r="CO125" s="1008"/>
      <c r="CP125" s="929" t="s">
        <v>452</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7"/>
      <c r="B126" s="949"/>
      <c r="C126" s="922" t="s">
        <v>441</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453</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15">
      <c r="A127" s="1058"/>
      <c r="B127" s="951"/>
      <c r="C127" s="973" t="s">
        <v>454</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455</v>
      </c>
      <c r="AY127" s="1032"/>
      <c r="AZ127" s="1032"/>
      <c r="BA127" s="1032"/>
      <c r="BB127" s="1032"/>
      <c r="BC127" s="1032"/>
      <c r="BD127" s="1032"/>
      <c r="BE127" s="1033"/>
      <c r="BF127" s="1034" t="s">
        <v>456</v>
      </c>
      <c r="BG127" s="1032"/>
      <c r="BH127" s="1032"/>
      <c r="BI127" s="1032"/>
      <c r="BJ127" s="1032"/>
      <c r="BK127" s="1032"/>
      <c r="BL127" s="1033"/>
      <c r="BM127" s="1034" t="s">
        <v>457</v>
      </c>
      <c r="BN127" s="1032"/>
      <c r="BO127" s="1032"/>
      <c r="BP127" s="1032"/>
      <c r="BQ127" s="1032"/>
      <c r="BR127" s="1032"/>
      <c r="BS127" s="1033"/>
      <c r="BT127" s="1034" t="s">
        <v>458</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459</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41" t="s">
        <v>460</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461</v>
      </c>
      <c r="X128" s="1043"/>
      <c r="Y128" s="1043"/>
      <c r="Z128" s="1044"/>
      <c r="AA128" s="1045" t="s">
        <v>122</v>
      </c>
      <c r="AB128" s="1046"/>
      <c r="AC128" s="1046"/>
      <c r="AD128" s="1046"/>
      <c r="AE128" s="1047"/>
      <c r="AF128" s="1048" t="s">
        <v>122</v>
      </c>
      <c r="AG128" s="1046"/>
      <c r="AH128" s="1046"/>
      <c r="AI128" s="1046"/>
      <c r="AJ128" s="1047"/>
      <c r="AK128" s="1048" t="s">
        <v>122</v>
      </c>
      <c r="AL128" s="1046"/>
      <c r="AM128" s="1046"/>
      <c r="AN128" s="1046"/>
      <c r="AO128" s="1047"/>
      <c r="AP128" s="1049"/>
      <c r="AQ128" s="1050"/>
      <c r="AR128" s="1050"/>
      <c r="AS128" s="1050"/>
      <c r="AT128" s="1051"/>
      <c r="AU128" s="220"/>
      <c r="AV128" s="220"/>
      <c r="AW128" s="220"/>
      <c r="AX128" s="896" t="s">
        <v>462</v>
      </c>
      <c r="AY128" s="897"/>
      <c r="AZ128" s="897"/>
      <c r="BA128" s="897"/>
      <c r="BB128" s="897"/>
      <c r="BC128" s="897"/>
      <c r="BD128" s="897"/>
      <c r="BE128" s="898"/>
      <c r="BF128" s="1052" t="s">
        <v>122</v>
      </c>
      <c r="BG128" s="1053"/>
      <c r="BH128" s="1053"/>
      <c r="BI128" s="1053"/>
      <c r="BJ128" s="1053"/>
      <c r="BK128" s="1053"/>
      <c r="BL128" s="1054"/>
      <c r="BM128" s="1052">
        <v>14.81</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463</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464</v>
      </c>
      <c r="X129" s="1071"/>
      <c r="Y129" s="1071"/>
      <c r="Z129" s="1072"/>
      <c r="AA129" s="958">
        <v>5224467</v>
      </c>
      <c r="AB129" s="959"/>
      <c r="AC129" s="959"/>
      <c r="AD129" s="959"/>
      <c r="AE129" s="960"/>
      <c r="AF129" s="961">
        <v>5253962</v>
      </c>
      <c r="AG129" s="959"/>
      <c r="AH129" s="959"/>
      <c r="AI129" s="959"/>
      <c r="AJ129" s="960"/>
      <c r="AK129" s="961">
        <v>5306002</v>
      </c>
      <c r="AL129" s="959"/>
      <c r="AM129" s="959"/>
      <c r="AN129" s="959"/>
      <c r="AO129" s="960"/>
      <c r="AP129" s="1073"/>
      <c r="AQ129" s="1074"/>
      <c r="AR129" s="1074"/>
      <c r="AS129" s="1074"/>
      <c r="AT129" s="1075"/>
      <c r="AU129" s="221"/>
      <c r="AV129" s="221"/>
      <c r="AW129" s="221"/>
      <c r="AX129" s="1065" t="s">
        <v>465</v>
      </c>
      <c r="AY129" s="923"/>
      <c r="AZ129" s="923"/>
      <c r="BA129" s="923"/>
      <c r="BB129" s="923"/>
      <c r="BC129" s="923"/>
      <c r="BD129" s="923"/>
      <c r="BE129" s="924"/>
      <c r="BF129" s="1066" t="s">
        <v>122</v>
      </c>
      <c r="BG129" s="1067"/>
      <c r="BH129" s="1067"/>
      <c r="BI129" s="1067"/>
      <c r="BJ129" s="1067"/>
      <c r="BK129" s="1067"/>
      <c r="BL129" s="1068"/>
      <c r="BM129" s="1066">
        <v>19.809999999999999</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466</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467</v>
      </c>
      <c r="X130" s="1071"/>
      <c r="Y130" s="1071"/>
      <c r="Z130" s="1072"/>
      <c r="AA130" s="958">
        <v>914054</v>
      </c>
      <c r="AB130" s="959"/>
      <c r="AC130" s="959"/>
      <c r="AD130" s="959"/>
      <c r="AE130" s="960"/>
      <c r="AF130" s="961">
        <v>929033</v>
      </c>
      <c r="AG130" s="959"/>
      <c r="AH130" s="959"/>
      <c r="AI130" s="959"/>
      <c r="AJ130" s="960"/>
      <c r="AK130" s="961">
        <v>885864</v>
      </c>
      <c r="AL130" s="959"/>
      <c r="AM130" s="959"/>
      <c r="AN130" s="959"/>
      <c r="AO130" s="960"/>
      <c r="AP130" s="1073"/>
      <c r="AQ130" s="1074"/>
      <c r="AR130" s="1074"/>
      <c r="AS130" s="1074"/>
      <c r="AT130" s="1075"/>
      <c r="AU130" s="221"/>
      <c r="AV130" s="221"/>
      <c r="AW130" s="221"/>
      <c r="AX130" s="1065" t="s">
        <v>468</v>
      </c>
      <c r="AY130" s="923"/>
      <c r="AZ130" s="923"/>
      <c r="BA130" s="923"/>
      <c r="BB130" s="923"/>
      <c r="BC130" s="923"/>
      <c r="BD130" s="923"/>
      <c r="BE130" s="924"/>
      <c r="BF130" s="1101">
        <v>11.6</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469</v>
      </c>
      <c r="X131" s="1108"/>
      <c r="Y131" s="1108"/>
      <c r="Z131" s="1109"/>
      <c r="AA131" s="1004">
        <v>4310413</v>
      </c>
      <c r="AB131" s="986"/>
      <c r="AC131" s="986"/>
      <c r="AD131" s="986"/>
      <c r="AE131" s="987"/>
      <c r="AF131" s="985">
        <v>4324929</v>
      </c>
      <c r="AG131" s="986"/>
      <c r="AH131" s="986"/>
      <c r="AI131" s="986"/>
      <c r="AJ131" s="987"/>
      <c r="AK131" s="985">
        <v>4420138</v>
      </c>
      <c r="AL131" s="986"/>
      <c r="AM131" s="986"/>
      <c r="AN131" s="986"/>
      <c r="AO131" s="987"/>
      <c r="AP131" s="1110"/>
      <c r="AQ131" s="1111"/>
      <c r="AR131" s="1111"/>
      <c r="AS131" s="1111"/>
      <c r="AT131" s="1112"/>
      <c r="AU131" s="221"/>
      <c r="AV131" s="221"/>
      <c r="AW131" s="221"/>
      <c r="AX131" s="1083" t="s">
        <v>470</v>
      </c>
      <c r="AY131" s="726"/>
      <c r="AZ131" s="726"/>
      <c r="BA131" s="726"/>
      <c r="BB131" s="726"/>
      <c r="BC131" s="726"/>
      <c r="BD131" s="726"/>
      <c r="BE131" s="1036"/>
      <c r="BF131" s="1084">
        <v>40.700000000000003</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471</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472</v>
      </c>
      <c r="W132" s="1094"/>
      <c r="X132" s="1094"/>
      <c r="Y132" s="1094"/>
      <c r="Z132" s="1095"/>
      <c r="AA132" s="1096">
        <v>12.095824690000001</v>
      </c>
      <c r="AB132" s="1097"/>
      <c r="AC132" s="1097"/>
      <c r="AD132" s="1097"/>
      <c r="AE132" s="1098"/>
      <c r="AF132" s="1099">
        <v>12.01168852</v>
      </c>
      <c r="AG132" s="1097"/>
      <c r="AH132" s="1097"/>
      <c r="AI132" s="1097"/>
      <c r="AJ132" s="1098"/>
      <c r="AK132" s="1099">
        <v>10.954409119999999</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473</v>
      </c>
      <c r="W133" s="1077"/>
      <c r="X133" s="1077"/>
      <c r="Y133" s="1077"/>
      <c r="Z133" s="1078"/>
      <c r="AA133" s="1079">
        <v>10.7</v>
      </c>
      <c r="AB133" s="1080"/>
      <c r="AC133" s="1080"/>
      <c r="AD133" s="1080"/>
      <c r="AE133" s="1081"/>
      <c r="AF133" s="1079">
        <v>11.7</v>
      </c>
      <c r="AG133" s="1080"/>
      <c r="AH133" s="1080"/>
      <c r="AI133" s="1080"/>
      <c r="AJ133" s="1081"/>
      <c r="AK133" s="1079">
        <v>11.6</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rmPgiuG3L81mUeAb77WapPNg8J47Yr3o8AP96GD3V2/nXrMPvJxhAYJRx3IfjqN/NrH/xssBrHjEDhY6kVYQKQ==" saltValue="jPDuTgMh2RnesSUp7ThD0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474</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RTXb2d3jE6qoE0OpasfAYMN+0rd03Qkq/2Dh2B+DBwhNiIL0w72gkUdZjiYqeSu1zMSUswxy0TCfO+BgSkgh0w==" saltValue="bXwckWJJ9hEu0nzMzitS9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5" zoomScaleNormal="85"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XIESZVaR2PDpN8/a5tOsaOQBBe1dDpsHLYt6uaxGMR+QdEx7OOdK96skUliQdRxEjSr84Nmmi12Qg7AqSKTXGQ==" saltValue="bTZwx9HIV0F60wbGIS1qtg=="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85" zoomScaleSheetLayoutView="85"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475</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476</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477</v>
      </c>
      <c r="AP7" s="260"/>
      <c r="AQ7" s="261" t="s">
        <v>478</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479</v>
      </c>
      <c r="AQ8" s="267" t="s">
        <v>480</v>
      </c>
      <c r="AR8" s="268" t="s">
        <v>481</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482</v>
      </c>
      <c r="AL9" s="1117"/>
      <c r="AM9" s="1117"/>
      <c r="AN9" s="1118"/>
      <c r="AO9" s="269">
        <v>1478415</v>
      </c>
      <c r="AP9" s="269">
        <v>121610</v>
      </c>
      <c r="AQ9" s="270">
        <v>118131</v>
      </c>
      <c r="AR9" s="271">
        <v>2.9</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483</v>
      </c>
      <c r="AL10" s="1117"/>
      <c r="AM10" s="1117"/>
      <c r="AN10" s="1118"/>
      <c r="AO10" s="272">
        <v>185476</v>
      </c>
      <c r="AP10" s="272">
        <v>15257</v>
      </c>
      <c r="AQ10" s="273">
        <v>19338</v>
      </c>
      <c r="AR10" s="274">
        <v>-21.1</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484</v>
      </c>
      <c r="AL11" s="1117"/>
      <c r="AM11" s="1117"/>
      <c r="AN11" s="1118"/>
      <c r="AO11" s="272" t="s">
        <v>485</v>
      </c>
      <c r="AP11" s="272" t="s">
        <v>485</v>
      </c>
      <c r="AQ11" s="273">
        <v>1486</v>
      </c>
      <c r="AR11" s="274" t="s">
        <v>485</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486</v>
      </c>
      <c r="AL12" s="1117"/>
      <c r="AM12" s="1117"/>
      <c r="AN12" s="1118"/>
      <c r="AO12" s="272" t="s">
        <v>485</v>
      </c>
      <c r="AP12" s="272" t="s">
        <v>485</v>
      </c>
      <c r="AQ12" s="273" t="s">
        <v>485</v>
      </c>
      <c r="AR12" s="274" t="s">
        <v>485</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487</v>
      </c>
      <c r="AL13" s="1117"/>
      <c r="AM13" s="1117"/>
      <c r="AN13" s="1118"/>
      <c r="AO13" s="272">
        <v>33268</v>
      </c>
      <c r="AP13" s="272">
        <v>2737</v>
      </c>
      <c r="AQ13" s="273">
        <v>4880</v>
      </c>
      <c r="AR13" s="274">
        <v>-43.9</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488</v>
      </c>
      <c r="AL14" s="1117"/>
      <c r="AM14" s="1117"/>
      <c r="AN14" s="1118"/>
      <c r="AO14" s="272">
        <v>9605</v>
      </c>
      <c r="AP14" s="272">
        <v>790</v>
      </c>
      <c r="AQ14" s="273">
        <v>1912</v>
      </c>
      <c r="AR14" s="274">
        <v>-58.7</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489</v>
      </c>
      <c r="AL15" s="1120"/>
      <c r="AM15" s="1120"/>
      <c r="AN15" s="1121"/>
      <c r="AO15" s="272">
        <v>-101088</v>
      </c>
      <c r="AP15" s="272">
        <v>-8315</v>
      </c>
      <c r="AQ15" s="273">
        <v>-7094</v>
      </c>
      <c r="AR15" s="274">
        <v>17.2</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1605676</v>
      </c>
      <c r="AP16" s="272">
        <v>132078</v>
      </c>
      <c r="AQ16" s="273">
        <v>138653</v>
      </c>
      <c r="AR16" s="274">
        <v>-4.7</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490</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491</v>
      </c>
      <c r="AP20" s="281" t="s">
        <v>492</v>
      </c>
      <c r="AQ20" s="282" t="s">
        <v>493</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494</v>
      </c>
      <c r="AL21" s="1123"/>
      <c r="AM21" s="1123"/>
      <c r="AN21" s="1124"/>
      <c r="AO21" s="285">
        <v>10.78</v>
      </c>
      <c r="AP21" s="286">
        <v>11.03</v>
      </c>
      <c r="AQ21" s="287">
        <v>-0.25</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495</v>
      </c>
      <c r="AL22" s="1123"/>
      <c r="AM22" s="1123"/>
      <c r="AN22" s="1124"/>
      <c r="AO22" s="290">
        <v>97.4</v>
      </c>
      <c r="AP22" s="291">
        <v>96.9</v>
      </c>
      <c r="AQ22" s="292">
        <v>0.5</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496</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497</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498</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477</v>
      </c>
      <c r="AP30" s="260"/>
      <c r="AQ30" s="261" t="s">
        <v>478</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479</v>
      </c>
      <c r="AQ31" s="267" t="s">
        <v>480</v>
      </c>
      <c r="AR31" s="268" t="s">
        <v>481</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499</v>
      </c>
      <c r="AL32" s="1131"/>
      <c r="AM32" s="1131"/>
      <c r="AN32" s="1132"/>
      <c r="AO32" s="300">
        <v>960588</v>
      </c>
      <c r="AP32" s="300">
        <v>79015</v>
      </c>
      <c r="AQ32" s="301">
        <v>59716</v>
      </c>
      <c r="AR32" s="302">
        <v>32.299999999999997</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500</v>
      </c>
      <c r="AL33" s="1131"/>
      <c r="AM33" s="1131"/>
      <c r="AN33" s="1132"/>
      <c r="AO33" s="300" t="s">
        <v>485</v>
      </c>
      <c r="AP33" s="300" t="s">
        <v>485</v>
      </c>
      <c r="AQ33" s="301" t="s">
        <v>485</v>
      </c>
      <c r="AR33" s="302" t="s">
        <v>485</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501</v>
      </c>
      <c r="AL34" s="1131"/>
      <c r="AM34" s="1131"/>
      <c r="AN34" s="1132"/>
      <c r="AO34" s="300" t="s">
        <v>485</v>
      </c>
      <c r="AP34" s="300" t="s">
        <v>485</v>
      </c>
      <c r="AQ34" s="301" t="s">
        <v>485</v>
      </c>
      <c r="AR34" s="302" t="s">
        <v>485</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502</v>
      </c>
      <c r="AL35" s="1131"/>
      <c r="AM35" s="1131"/>
      <c r="AN35" s="1132"/>
      <c r="AO35" s="300">
        <v>407528</v>
      </c>
      <c r="AP35" s="300">
        <v>33522</v>
      </c>
      <c r="AQ35" s="301">
        <v>21226</v>
      </c>
      <c r="AR35" s="302">
        <v>57.9</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503</v>
      </c>
      <c r="AL36" s="1131"/>
      <c r="AM36" s="1131"/>
      <c r="AN36" s="1132"/>
      <c r="AO36" s="300">
        <v>1948</v>
      </c>
      <c r="AP36" s="300">
        <v>160</v>
      </c>
      <c r="AQ36" s="301">
        <v>5622</v>
      </c>
      <c r="AR36" s="302">
        <v>-97.2</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504</v>
      </c>
      <c r="AL37" s="1131"/>
      <c r="AM37" s="1131"/>
      <c r="AN37" s="1132"/>
      <c r="AO37" s="300" t="s">
        <v>485</v>
      </c>
      <c r="AP37" s="300" t="s">
        <v>485</v>
      </c>
      <c r="AQ37" s="301">
        <v>447</v>
      </c>
      <c r="AR37" s="302" t="s">
        <v>485</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505</v>
      </c>
      <c r="AL38" s="1134"/>
      <c r="AM38" s="1134"/>
      <c r="AN38" s="1135"/>
      <c r="AO38" s="303" t="s">
        <v>485</v>
      </c>
      <c r="AP38" s="303" t="s">
        <v>485</v>
      </c>
      <c r="AQ38" s="304">
        <v>23</v>
      </c>
      <c r="AR38" s="292" t="s">
        <v>485</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506</v>
      </c>
      <c r="AL39" s="1134"/>
      <c r="AM39" s="1134"/>
      <c r="AN39" s="1135"/>
      <c r="AO39" s="300" t="s">
        <v>485</v>
      </c>
      <c r="AP39" s="300" t="s">
        <v>485</v>
      </c>
      <c r="AQ39" s="301">
        <v>-1646</v>
      </c>
      <c r="AR39" s="302" t="s">
        <v>485</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507</v>
      </c>
      <c r="AL40" s="1131"/>
      <c r="AM40" s="1131"/>
      <c r="AN40" s="1132"/>
      <c r="AO40" s="300">
        <v>-885864</v>
      </c>
      <c r="AP40" s="300">
        <v>-72869</v>
      </c>
      <c r="AQ40" s="301">
        <v>-57881</v>
      </c>
      <c r="AR40" s="302">
        <v>25.9</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484200</v>
      </c>
      <c r="AP41" s="300">
        <v>39829</v>
      </c>
      <c r="AQ41" s="301">
        <v>27507</v>
      </c>
      <c r="AR41" s="302">
        <v>44.8</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508</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509</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477</v>
      </c>
      <c r="AN49" s="1127" t="s">
        <v>510</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511</v>
      </c>
      <c r="AO50" s="317" t="s">
        <v>512</v>
      </c>
      <c r="AP50" s="318" t="s">
        <v>513</v>
      </c>
      <c r="AQ50" s="319" t="s">
        <v>514</v>
      </c>
      <c r="AR50" s="320" t="s">
        <v>515</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516</v>
      </c>
      <c r="AL51" s="313"/>
      <c r="AM51" s="321">
        <v>1596858</v>
      </c>
      <c r="AN51" s="322">
        <v>119204</v>
      </c>
      <c r="AO51" s="323">
        <v>-16.5</v>
      </c>
      <c r="AP51" s="324">
        <v>94796</v>
      </c>
      <c r="AQ51" s="325">
        <v>1.4</v>
      </c>
      <c r="AR51" s="326">
        <v>-17.899999999999999</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517</v>
      </c>
      <c r="AM52" s="329">
        <v>1337667</v>
      </c>
      <c r="AN52" s="330">
        <v>99856</v>
      </c>
      <c r="AO52" s="331">
        <v>13.8</v>
      </c>
      <c r="AP52" s="332">
        <v>55781</v>
      </c>
      <c r="AQ52" s="333">
        <v>4.5999999999999996</v>
      </c>
      <c r="AR52" s="334">
        <v>9.1999999999999993</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518</v>
      </c>
      <c r="AL53" s="313"/>
      <c r="AM53" s="321">
        <v>1874802</v>
      </c>
      <c r="AN53" s="322">
        <v>143564</v>
      </c>
      <c r="AO53" s="323">
        <v>20.399999999999999</v>
      </c>
      <c r="AP53" s="324">
        <v>85942</v>
      </c>
      <c r="AQ53" s="325">
        <v>-9.3000000000000007</v>
      </c>
      <c r="AR53" s="326">
        <v>29.7</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517</v>
      </c>
      <c r="AM54" s="329">
        <v>1157245</v>
      </c>
      <c r="AN54" s="330">
        <v>88617</v>
      </c>
      <c r="AO54" s="331">
        <v>-11.3</v>
      </c>
      <c r="AP54" s="332">
        <v>48630</v>
      </c>
      <c r="AQ54" s="333">
        <v>-12.8</v>
      </c>
      <c r="AR54" s="334">
        <v>1.5</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519</v>
      </c>
      <c r="AL55" s="313"/>
      <c r="AM55" s="321">
        <v>1108681</v>
      </c>
      <c r="AN55" s="322">
        <v>86643</v>
      </c>
      <c r="AO55" s="323">
        <v>-39.6</v>
      </c>
      <c r="AP55" s="324">
        <v>95007</v>
      </c>
      <c r="AQ55" s="325">
        <v>10.5</v>
      </c>
      <c r="AR55" s="326">
        <v>-50.1</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517</v>
      </c>
      <c r="AM56" s="329">
        <v>804611</v>
      </c>
      <c r="AN56" s="330">
        <v>62880</v>
      </c>
      <c r="AO56" s="331">
        <v>-29</v>
      </c>
      <c r="AP56" s="332">
        <v>48509</v>
      </c>
      <c r="AQ56" s="333">
        <v>-0.2</v>
      </c>
      <c r="AR56" s="334">
        <v>-28.8</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520</v>
      </c>
      <c r="AL57" s="313"/>
      <c r="AM57" s="321">
        <v>896785</v>
      </c>
      <c r="AN57" s="322">
        <v>71933</v>
      </c>
      <c r="AO57" s="323">
        <v>-17</v>
      </c>
      <c r="AP57" s="324">
        <v>98176</v>
      </c>
      <c r="AQ57" s="325">
        <v>3.3</v>
      </c>
      <c r="AR57" s="326">
        <v>-20.3</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517</v>
      </c>
      <c r="AM58" s="329">
        <v>550184</v>
      </c>
      <c r="AN58" s="330">
        <v>44131</v>
      </c>
      <c r="AO58" s="331">
        <v>-29.8</v>
      </c>
      <c r="AP58" s="332">
        <v>58489</v>
      </c>
      <c r="AQ58" s="333">
        <v>20.6</v>
      </c>
      <c r="AR58" s="334">
        <v>-50.4</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521</v>
      </c>
      <c r="AL59" s="313"/>
      <c r="AM59" s="321">
        <v>1013253</v>
      </c>
      <c r="AN59" s="322">
        <v>83347</v>
      </c>
      <c r="AO59" s="323">
        <v>15.9</v>
      </c>
      <c r="AP59" s="324">
        <v>119283</v>
      </c>
      <c r="AQ59" s="325">
        <v>21.5</v>
      </c>
      <c r="AR59" s="326">
        <v>-5.6</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517</v>
      </c>
      <c r="AM60" s="329">
        <v>652015</v>
      </c>
      <c r="AN60" s="330">
        <v>53633</v>
      </c>
      <c r="AO60" s="331">
        <v>21.5</v>
      </c>
      <c r="AP60" s="332">
        <v>64747</v>
      </c>
      <c r="AQ60" s="333">
        <v>10.7</v>
      </c>
      <c r="AR60" s="334">
        <v>10.8</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522</v>
      </c>
      <c r="AL61" s="335"/>
      <c r="AM61" s="336">
        <v>1298076</v>
      </c>
      <c r="AN61" s="337">
        <v>100938</v>
      </c>
      <c r="AO61" s="338">
        <v>-7.4</v>
      </c>
      <c r="AP61" s="339">
        <v>98641</v>
      </c>
      <c r="AQ61" s="340">
        <v>5.5</v>
      </c>
      <c r="AR61" s="326">
        <v>-12.9</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517</v>
      </c>
      <c r="AM62" s="329">
        <v>900344</v>
      </c>
      <c r="AN62" s="330">
        <v>69823</v>
      </c>
      <c r="AO62" s="331">
        <v>-7</v>
      </c>
      <c r="AP62" s="332">
        <v>55231</v>
      </c>
      <c r="AQ62" s="333">
        <v>4.5999999999999996</v>
      </c>
      <c r="AR62" s="334">
        <v>-11.6</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S/FDJmSEBgVnRjkCbPClR4lxXTggER20CmMnz7bqVZkuHqeYhIMOVtmDCkyx1MuUVMArWPJeMJF5Xeq5gRUq/Q==" saltValue="ZFP9EGTUqdphgqUDWLa76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474</v>
      </c>
    </row>
    <row r="121" spans="125:125" ht="13.5" hidden="1" customHeight="1" x14ac:dyDescent="0.15">
      <c r="DU121" s="247"/>
    </row>
  </sheetData>
  <sheetProtection algorithmName="SHA-512" hashValue="t8kP9P7W1hBNqqD/Mm5sOZDaDNb4Y8ObWgXSO7tdCZms2awPEM0WKftIyJjwArBtdCeGGQRntfcJcNl3g5wBKg==" saltValue="P592xybPNLrSaebCwKp8I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474</v>
      </c>
    </row>
  </sheetData>
  <sheetProtection algorithmName="SHA-512" hashValue="AtaU/22YN28QyeLzawxHtMibZPLrpq4bJWf/ZVGCQsbjTBAuOyJ3D4eNODyfomuQhf35cw/bDsUEhmOzwxWMPA==" saltValue="T8SmSH3kxYVOBJUcasSC4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s="1" customFormat="1" ht="16.5" customHeight="1" x14ac:dyDescent="0.15"/>
    <row r="30" s="1" customFormat="1" ht="16.5" customHeight="1" x14ac:dyDescent="0.15"/>
    <row r="31" s="1" customFormat="1" ht="16.5" customHeight="1" x14ac:dyDescent="0.15"/>
    <row r="32" s="1" customFormat="1"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15">
      <c r="B47" s="10"/>
      <c r="C47" s="1139" t="s">
        <v>3</v>
      </c>
      <c r="D47" s="1139"/>
      <c r="E47" s="1140"/>
      <c r="F47" s="11">
        <v>24.2</v>
      </c>
      <c r="G47" s="12">
        <v>22.74</v>
      </c>
      <c r="H47" s="12">
        <v>21.79</v>
      </c>
      <c r="I47" s="12">
        <v>20.55</v>
      </c>
      <c r="J47" s="13">
        <v>16.32</v>
      </c>
    </row>
    <row r="48" spans="2:10" ht="57.75" customHeight="1" x14ac:dyDescent="0.15">
      <c r="B48" s="14"/>
      <c r="C48" s="1141" t="s">
        <v>4</v>
      </c>
      <c r="D48" s="1141"/>
      <c r="E48" s="1142"/>
      <c r="F48" s="15">
        <v>10.15</v>
      </c>
      <c r="G48" s="16">
        <v>10.08</v>
      </c>
      <c r="H48" s="16">
        <v>10.210000000000001</v>
      </c>
      <c r="I48" s="16">
        <v>10.89</v>
      </c>
      <c r="J48" s="17">
        <v>10.14</v>
      </c>
    </row>
    <row r="49" spans="2:10" ht="57.75" customHeight="1" thickBot="1" x14ac:dyDescent="0.2">
      <c r="B49" s="18"/>
      <c r="C49" s="1143" t="s">
        <v>5</v>
      </c>
      <c r="D49" s="1143"/>
      <c r="E49" s="1144"/>
      <c r="F49" s="19">
        <v>7.0000000000000007E-2</v>
      </c>
      <c r="G49" s="20">
        <v>5.09</v>
      </c>
      <c r="H49" s="20" t="s">
        <v>529</v>
      </c>
      <c r="I49" s="20" t="s">
        <v>530</v>
      </c>
      <c r="J49" s="21" t="s">
        <v>531</v>
      </c>
    </row>
    <row r="50" spans="2:10" x14ac:dyDescent="0.15"/>
  </sheetData>
  <sheetProtection algorithmName="SHA-512" hashValue="OK0e9NFVHvclIGZGTAOxO+ZTIDnwWopCCyuaMAs4QgxsMQgSu+ZUmhtScbh5Gzp9oRu3HXahnrU8WlZ82dpLgw==" saltValue="+xzz52JsxWwT6bu95syla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本間　裕行</cp:lastModifiedBy>
  <cp:lastPrinted>2026-03-17T01:53:21Z</cp:lastPrinted>
  <dcterms:created xsi:type="dcterms:W3CDTF">2026-02-23T04:52:04Z</dcterms:created>
  <dcterms:modified xsi:type="dcterms:W3CDTF">2026-03-24T00:30:11Z</dcterms:modified>
  <cp:category/>
</cp:coreProperties>
</file>