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ata\oldpc\Drv_D\令和６年度財政\R6財務公表\R70310財政状況資料集（R5決算分）（0303依頼）\0314疑義照会（0312県より依頼）\"/>
    </mc:Choice>
  </mc:AlternateContent>
  <xr:revisionPtr revIDLastSave="0" documentId="13_ncr:1_{80FF128D-44CB-488F-A700-934BE3AA7F78}"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BW43" i="10" s="1"/>
  <c r="U34" i="10"/>
  <c r="U35" i="10" s="1"/>
  <c r="C34" i="10"/>
  <c r="U36" i="10" l="1"/>
  <c r="BE34" i="10" s="1"/>
  <c r="BE35"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<sst xmlns="http://schemas.openxmlformats.org/spreadsheetml/2006/main" count="1133" uniqueCount="567">
  <si>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</si>
  <si>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</si>
  <si>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</si>
  <si>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</si>
  <si>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</si>
  <si>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</si>
  <si>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</si>
  <si>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</si>
  <si>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</si>
  <si>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</si>
  <si>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</si>
  <si>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</si>
  <si>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</si>
  <si>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</si>
  <si>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</si>
  <si>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</si>
  <si>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</si>
  <si>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</si>
  <si>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</si>
  <si>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</si>
  <si>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</si>
  <si>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</si>
  <si>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</si>
  <si>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</si>
  <si>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</si>
  <si>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</si>
  <si>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</si>
  <si>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</si>
  <si>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</si>
  <si>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</si>
  <si>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</si>
  <si>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</si>
  <si>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</si>
  <si>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</si>
  <si>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</si>
  <si>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</si>
  <si>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</si>
  <si>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</si>
  <si>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</si>
  <si>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</si>
  <si>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</si>
  <si>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</si>
  <si>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</si>
  <si>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</si>
  <si>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</si>
  <si>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</si>
  <si>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</si>
  <si>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</si>
  <si>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</si>
  <si>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</si>
  <si>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</si>
  <si>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</si>
  <si>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</si>
  <si>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</si>
  <si>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</si>
  <si>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</si>
  <si>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</si>
  <si>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</si>
  <si>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</si>
  <si>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</si>
  <si>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</si>
  <si>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</si>
  <si>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</si>
  <si>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</si>
  <si>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</si>
  <si>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</si>
  <si>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</si>
  <si>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</si>
  <si>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</si>
  <si>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</si>
  <si>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</si>
  <si>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</si>
  <si>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</si>
  <si>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</si>
  <si>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</si>
  <si>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</si>
  <si>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</si>
  <si>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</si>
  <si>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</si>
  <si>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</si>
  <si>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</si>
  <si>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</si>
  <si>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</si>
  <si>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</si>
  <si>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</si>
  <si>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</si>
  <si>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</si>
  <si>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</si>
  <si>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</si>
  <si>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</si>
  <si>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</si>
  <si>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</si>
  <si>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</si>
  <si>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</si>
  <si>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</si>
  <si>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</si>
  <si>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</si>
  <si>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</si>
  <si>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</si>
  <si>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</si>
  <si>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</si>
  <si>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</si>
  <si>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</si>
  <si>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</si>
  <si>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</si>
  <si>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</si>
  <si>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</si>
  <si>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</si>
  <si>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</si>
  <si>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</si>
  <si>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</si>
  <si>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</si>
  <si>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</si>
  <si>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</si>
  <si>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</si>
  <si>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</si>
  <si>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</si>
  <si>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</si>
  <si>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</si>
  <si>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</si>
  <si>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</si>
  <si>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</si>
  <si>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</si>
  <si>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</si>
  <si>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</si>
  <si>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</si>
  <si>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</si>
  <si>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</si>
  <si>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</si>
  <si>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</si>
  <si>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</si>
  <si>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</si>
  <si>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</si>
  <si>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</si>
  <si>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</si>
  <si>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</si>
  <si>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</si>
  <si>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</si>
  <si>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</si>
  <si>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</si>
  <si>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</si>
  <si>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</si>
  <si>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6"/>
  </si>
  <si>
    <t>うち日本人(％)</t>
    <phoneticPr fontId="5"/>
  </si>
  <si>
    <t>-2.7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</si>
  <si>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</si>
  <si>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</si>
  <si>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</si>
  <si>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</si>
  <si>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</si>
  <si>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</si>
  <si>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</si>
  <si>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</si>
  <si>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</si>
  <si>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</si>
  <si>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</si>
  <si>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</si>
  <si>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</si>
  <si>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</si>
  <si>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</si>
  <si>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</si>
  <si>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</si>
  <si>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</si>
  <si>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</si>
  <si>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</si>
  <si>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</si>
  <si>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</si>
  <si>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</si>
  <si>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</si>
  <si>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</si>
  <si>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</si>
  <si>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</si>
  <si>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</si>
  <si>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</si>
  <si>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</si>
  <si>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</si>
  <si>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</si>
  <si>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</si>
  <si>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</si>
  <si>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</si>
  <si>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</si>
  <si>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</si>
  <si>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</si>
  <si>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</si>
  <si>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</si>
  <si>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</si>
  <si>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</si>
  <si>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</si>
  <si>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</si>
  <si>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</si>
  <si>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</si>
  <si>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</si>
  <si>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</si>
  <si>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</si>
  <si>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</si>
  <si>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</si>
  <si>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</si>
  <si>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</si>
  <si>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</si>
  <si>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</si>
  <si>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</si>
  <si>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</si>
  <si>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</si>
  <si>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</si>
  <si>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山形県遊佐町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</si>
  <si>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</si>
  <si>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</si>
  <si>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</si>
  <si>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</si>
  <si>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</si>
  <si>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</si>
  <si>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</si>
  <si>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</si>
  <si>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</si>
  <si>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</si>
  <si>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</si>
  <si>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</si>
  <si>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</si>
  <si>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</si>
  <si>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</si>
  <si>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</si>
  <si>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</si>
  <si>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</si>
  <si>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</si>
  <si>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</si>
  <si>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</si>
  <si>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</si>
  <si>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</si>
  <si>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</si>
  <si>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</si>
  <si>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</si>
  <si>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</si>
  <si>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</si>
  <si>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</si>
  <si>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</si>
  <si>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</si>
  <si>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</si>
  <si>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</si>
  <si>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</si>
  <si>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</si>
  <si>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</si>
  <si>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</si>
  <si>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</si>
  <si>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</si>
  <si>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</si>
  <si>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</si>
  <si>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</si>
  <si>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</si>
  <si>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</si>
  <si>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</si>
  <si>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</si>
  <si>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</si>
  <si>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</si>
  <si>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</si>
  <si>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</si>
  <si>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</si>
  <si>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</si>
  <si>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</si>
  <si>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</si>
  <si>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</si>
  <si>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</si>
  <si>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</si>
  <si>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</si>
  <si>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</si>
  <si>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</si>
  <si>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</si>
  <si>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</si>
  <si>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</si>
  <si>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</si>
  <si>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</si>
  <si>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</si>
  <si>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</si>
  <si>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</si>
  <si>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</si>
  <si>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</si>
  <si>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</si>
  <si>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</si>
  <si>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</si>
  <si>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</si>
  <si>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</si>
  <si>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</si>
  <si>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</si>
  <si>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</si>
  <si>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</si>
  <si>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</si>
  <si>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</si>
  <si>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</si>
  <si>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</si>
  <si>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</si>
  <si>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</si>
  <si>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</si>
  <si>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</si>
  <si>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</si>
  <si>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</si>
  <si>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</si>
  <si>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</si>
  <si>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</si>
  <si>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</si>
  <si>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</si>
  <si>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</si>
  <si>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</si>
  <si>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</si>
  <si>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</si>
  <si>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</si>
  <si>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</si>
  <si>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</si>
  <si>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</si>
  <si>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</si>
  <si>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</si>
  <si>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</si>
  <si>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</si>
  <si>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</si>
  <si>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</si>
  <si>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</si>
  <si>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</si>
  <si>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</si>
  <si>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</si>
  <si>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</si>
  <si>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</si>
  <si>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</si>
  <si>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</si>
  <si>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</si>
  <si>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</si>
  <si>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</si>
  <si>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</si>
  <si>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</si>
  <si>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</si>
  <si>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</si>
  <si>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と畜場</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</si>
  <si>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</si>
  <si>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</si>
  <si>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</si>
  <si>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</si>
  <si>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</si>
  <si>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</si>
  <si>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</si>
  <si>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</si>
  <si>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</si>
  <si>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</si>
  <si>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</si>
  <si>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</si>
  <si>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</si>
  <si>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</si>
  <si>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</si>
  <si>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</si>
  <si>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</si>
  <si>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</si>
  <si>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</si>
  <si>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</si>
  <si>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</si>
  <si>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</si>
  <si>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</si>
  <si>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</si>
  <si>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</si>
  <si>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</si>
  <si>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山形県遊佐町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</si>
  <si>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</si>
  <si>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</si>
  <si>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</si>
  <si>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</si>
  <si>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</si>
  <si>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</si>
  <si>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</si>
  <si>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</si>
  <si>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</si>
  <si>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</si>
  <si>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</si>
  <si>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</si>
  <si>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</si>
  <si>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</si>
  <si>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</si>
  <si>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</si>
  <si>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</si>
  <si>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</si>
  <si>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</si>
  <si>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</si>
  <si>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</si>
  <si>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</si>
  <si>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</si>
  <si>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</si>
  <si>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</si>
  <si>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</si>
  <si>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</si>
  <si>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</si>
  <si>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</si>
  <si>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</si>
  <si>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</si>
  <si>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</si>
  <si>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</si>
  <si>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</si>
  <si>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</si>
  <si>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</si>
  <si>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</si>
  <si>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</si>
  <si>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</si>
  <si>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</si>
  <si>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</si>
  <si>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</si>
  <si>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</si>
  <si>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</si>
  <si>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</si>
  <si>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</si>
  <si>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</si>
  <si>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</si>
  <si>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</si>
  <si>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</si>
  <si>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</si>
  <si>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</si>
  <si>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</si>
  <si>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</si>
  <si>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</si>
  <si>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</si>
  <si>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</si>
  <si>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</si>
  <si>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</si>
  <si>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</si>
  <si>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</si>
  <si>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</si>
  <si>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</si>
  <si>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</si>
  <si>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</si>
  <si>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</si>
  <si>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</si>
  <si>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</si>
  <si>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</si>
  <si>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</si>
  <si>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</si>
  <si>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</si>
  <si>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</si>
  <si>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</si>
  <si>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</si>
  <si>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</si>
  <si>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</si>
  <si>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</si>
  <si>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</si>
  <si>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</si>
  <si>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</si>
  <si>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</si>
  <si>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</si>
  <si>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</si>
  <si>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</si>
  <si>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</si>
  <si>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</si>
  <si>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</si>
  <si>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</si>
  <si>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</si>
  <si>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</si>
  <si>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</si>
  <si>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</si>
  <si>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</si>
  <si>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</si>
  <si>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</si>
  <si>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</si>
  <si>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</si>
  <si>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</si>
  <si>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</si>
  <si>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</si>
  <si>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</si>
  <si>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</si>
  <si>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</si>
  <si>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</si>
  <si>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</si>
  <si>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</si>
  <si>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</si>
  <si>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</si>
  <si>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</si>
  <si>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</si>
  <si>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</si>
  <si>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</si>
  <si>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</si>
  <si>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</si>
  <si>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</si>
  <si>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</si>
  <si>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</si>
  <si>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</si>
  <si>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</si>
  <si>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</si>
  <si>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</si>
  <si>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</si>
  <si>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</si>
  <si>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</si>
  <si>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</si>
  <si>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</si>
  <si>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</si>
  <si>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</si>
  <si>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</si>
  <si>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</si>
  <si>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</si>
  <si>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</si>
  <si>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</si>
  <si>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</si>
  <si>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</si>
  <si>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</si>
  <si>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</si>
  <si>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</si>
  <si>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</si>
  <si>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</si>
  <si>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</si>
  <si>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</si>
  <si>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</si>
  <si>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</si>
  <si>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</si>
  <si>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</si>
  <si>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</si>
  <si>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</si>
  <si>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</si>
  <si>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</si>
  <si>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</si>
  <si>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</si>
  <si>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</si>
  <si>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</si>
  <si>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</si>
  <si>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</si>
  <si>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</si>
  <si>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</si>
  <si>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</si>
  <si>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</si>
  <si>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</si>
  <si>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</si>
  <si>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</si>
  <si>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</si>
  <si>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</si>
  <si>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</si>
  <si>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</si>
  <si>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</si>
  <si>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</si>
  <si>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</si>
  <si>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</si>
  <si>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</si>
  <si>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</si>
  <si>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</si>
  <si>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</si>
  <si>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1.87</t>
  </si>
  <si>
    <t>▲ 0.38</t>
  </si>
  <si>
    <t>水道事業会計</t>
  </si>
  <si>
    <t>一般会計</t>
  </si>
  <si>
    <t>介護保険特別会計</t>
  </si>
  <si>
    <t>公共下水道事業特別会計</t>
  </si>
  <si>
    <t>国民健康保険特別会計</t>
  </si>
  <si>
    <t>地域集落排水事業特別会計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</si>
  <si>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</si>
  <si>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</si>
  <si>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</si>
  <si>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</si>
  <si>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</si>
  <si>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</si>
  <si>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</si>
  <si>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</si>
  <si>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</si>
  <si>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</si>
  <si>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</si>
  <si>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</si>
  <si>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</si>
  <si>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</si>
  <si>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</si>
  <si>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</si>
  <si>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</si>
  <si>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</si>
  <si>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</si>
  <si>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遊佐町総合交流促進施設株式会社</t>
    <rPh sb="0" eb="3">
      <t>ユザマチ</t>
    </rPh>
    <rPh sb="3" eb="5">
      <t>ソウゴウ</t>
    </rPh>
    <rPh sb="5" eb="7">
      <t>コウリュウ</t>
    </rPh>
    <rPh sb="7" eb="9">
      <t>ソクシン</t>
    </rPh>
    <rPh sb="9" eb="11">
      <t>シセツ</t>
    </rPh>
    <rPh sb="11" eb="15">
      <t>カブシキガイシャ</t>
    </rPh>
    <phoneticPr fontId="2"/>
  </si>
  <si>
    <t>遊佐パーキングエリアタウン整備基金</t>
    <rPh sb="0" eb="2">
      <t>ユザ</t>
    </rPh>
    <rPh sb="13" eb="15">
      <t>セイビ</t>
    </rPh>
    <rPh sb="15" eb="17">
      <t>キキン</t>
    </rPh>
    <phoneticPr fontId="5"/>
  </si>
  <si>
    <t>ふるさと基金</t>
    <rPh sb="4" eb="6">
      <t>キキン</t>
    </rPh>
    <phoneticPr fontId="2"/>
  </si>
  <si>
    <t>義務教育施設整備基金</t>
    <rPh sb="0" eb="2">
      <t>ギム</t>
    </rPh>
    <rPh sb="2" eb="4">
      <t>キョウイク</t>
    </rPh>
    <rPh sb="4" eb="6">
      <t>シセツ</t>
    </rPh>
    <rPh sb="6" eb="8">
      <t>セイビ</t>
    </rPh>
    <rPh sb="8" eb="10">
      <t>キキン</t>
    </rPh>
    <phoneticPr fontId="2"/>
  </si>
  <si>
    <t>公共施設等総合管理基金</t>
    <rPh sb="0" eb="2">
      <t>コウキョウ</t>
    </rPh>
    <rPh sb="2" eb="4">
      <t>シセツ</t>
    </rPh>
    <rPh sb="4" eb="5">
      <t>トウ</t>
    </rPh>
    <rPh sb="5" eb="7">
      <t>ソウゴウ</t>
    </rPh>
    <rPh sb="7" eb="9">
      <t>カンリ</t>
    </rPh>
    <rPh sb="9" eb="11">
      <t>キキン</t>
    </rPh>
    <phoneticPr fontId="2"/>
  </si>
  <si>
    <t>観光施設整備基金</t>
    <rPh sb="0" eb="2">
      <t>カンコウ</t>
    </rPh>
    <rPh sb="2" eb="4">
      <t>シセツ</t>
    </rPh>
    <rPh sb="4" eb="6">
      <t>セイビ</t>
    </rPh>
    <rPh sb="6" eb="8">
      <t>キキン</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</si>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</sst>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93492</c:v>
                </c:pt>
                <c:pt idx="1">
                  <c:v>94796</c:v>
                </c:pt>
                <c:pt idx="2">
                  <c:v>85942</c:v>
                </c:pt>
                <c:pt idx="3">
                  <c:v>95007</c:v>
                </c:pt>
                <c:pt idx="4">
                  <c:v>98176</c:v>
                </c:pt>
              </c:numCache>
            </c:numRef>
          </c:val>
          <c:smooth val="0"/>
          <c:extLst>
            <c:ext xmlns:c16="http://schemas.microsoft.com/office/drawing/2014/chart" uri="{C3380CC4-5D6E-409C-BE32-E72D297353CC}">
              <c16:uniqueId val="{00000000-7305-4104-B915-DF4029D53D1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142755</c:v>
                </c:pt>
                <c:pt idx="1">
                  <c:v>119204</c:v>
                </c:pt>
                <c:pt idx="2">
                  <c:v>143564</c:v>
                </c:pt>
                <c:pt idx="3">
                  <c:v>86643</c:v>
                </c:pt>
                <c:pt idx="4">
                  <c:v>71933</c:v>
                </c:pt>
              </c:numCache>
            </c:numRef>
          </c:val>
          <c:smooth val="0"/>
          <c:extLst>
            <c:ext xmlns:c16="http://schemas.microsoft.com/office/drawing/2014/chart" uri="{C3380CC4-5D6E-409C-BE32-E72D297353CC}">
              <c16:uniqueId val="{00000001-7305-4104-B915-DF4029D53D1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10.39</c:v>
                </c:pt>
                <c:pt idx="1">
                  <c:v>10.15</c:v>
                </c:pt>
                <c:pt idx="2">
                  <c:v>10.08</c:v>
                </c:pt>
                <c:pt idx="3">
                  <c:v>10.210000000000001</c:v>
                </c:pt>
                <c:pt idx="4">
                  <c:v>10.89</c:v>
                </c:pt>
              </c:numCache>
            </c:numRef>
          </c:val>
          <c:extLst>
            <c:ext xmlns:c16="http://schemas.microsoft.com/office/drawing/2014/chart" uri="{C3380CC4-5D6E-409C-BE32-E72D297353CC}">
              <c16:uniqueId val="{00000000-86FC-4D02-9883-1E9AFDCA4B5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25.52</c:v>
                </c:pt>
                <c:pt idx="1">
                  <c:v>24.2</c:v>
                </c:pt>
                <c:pt idx="2">
                  <c:v>22.74</c:v>
                </c:pt>
                <c:pt idx="3">
                  <c:v>21.79</c:v>
                </c:pt>
                <c:pt idx="4">
                  <c:v>20.55</c:v>
                </c:pt>
              </c:numCache>
            </c:numRef>
          </c:val>
          <c:extLst>
            <c:ext xmlns:c16="http://schemas.microsoft.com/office/drawing/2014/chart" uri="{C3380CC4-5D6E-409C-BE32-E72D297353CC}">
              <c16:uniqueId val="{00000001-86FC-4D02-9883-1E9AFDCA4B5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2.64</c:v>
                </c:pt>
                <c:pt idx="1">
                  <c:v>7.0000000000000007E-2</c:v>
                </c:pt>
                <c:pt idx="2">
                  <c:v>5.09</c:v>
                </c:pt>
                <c:pt idx="3">
                  <c:v>-1.87</c:v>
                </c:pt>
                <c:pt idx="4">
                  <c:v>-0.38</c:v>
                </c:pt>
              </c:numCache>
            </c:numRef>
          </c:val>
          <c:smooth val="0"/>
          <c:extLst>
            <c:ext xmlns:c16="http://schemas.microsoft.com/office/drawing/2014/chart" uri="{C3380CC4-5D6E-409C-BE32-E72D297353CC}">
              <c16:uniqueId val="{00000002-86FC-4D02-9883-1E9AFDCA4B5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30-47A4-931F-FD11E9C66F1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30-47A4-931F-FD11E9C66F1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30-47A4-931F-FD11E9C66F1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0.01</c:v>
                </c:pt>
                <c:pt idx="8">
                  <c:v>#N/A</c:v>
                </c:pt>
                <c:pt idx="9">
                  <c:v>0.01</c:v>
                </c:pt>
              </c:numCache>
            </c:numRef>
          </c:val>
          <c:extLst>
            <c:ext xmlns:c16="http://schemas.microsoft.com/office/drawing/2014/chart" uri="{C3380CC4-5D6E-409C-BE32-E72D297353CC}">
              <c16:uniqueId val="{00000003-F130-47A4-931F-FD11E9C66F1E}"/>
            </c:ext>
          </c:extLst>
        </c:ser>
        <c:ser>
          <c:idx val="4"/>
          <c:order val="4"/>
          <c:tx>
            <c:strRef>
              <c:f>データシート!$A$31</c:f>
              <c:strCache>
                <c:ptCount val="1"/>
                <c:pt idx="0">
                  <c:v>地域集落排水事業特別会計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0.18</c:v>
                </c:pt>
                <c:pt idx="2">
                  <c:v>#N/A</c:v>
                </c:pt>
                <c:pt idx="3">
                  <c:v>0.19</c:v>
                </c:pt>
                <c:pt idx="4">
                  <c:v>#N/A</c:v>
                </c:pt>
                <c:pt idx="5">
                  <c:v>0.28000000000000003</c:v>
                </c:pt>
                <c:pt idx="6">
                  <c:v>#N/A</c:v>
                </c:pt>
                <c:pt idx="7">
                  <c:v>0.28999999999999998</c:v>
                </c:pt>
                <c:pt idx="8">
                  <c:v>#N/A</c:v>
                </c:pt>
                <c:pt idx="9">
                  <c:v>0.54</c:v>
                </c:pt>
              </c:numCache>
            </c:numRef>
          </c:val>
          <c:extLst>
            <c:ext xmlns:c16="http://schemas.microsoft.com/office/drawing/2014/chart" uri="{C3380CC4-5D6E-409C-BE32-E72D297353CC}">
              <c16:uniqueId val="{00000004-F130-47A4-931F-FD11E9C66F1E}"/>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0.85</c:v>
                </c:pt>
                <c:pt idx="2">
                  <c:v>#N/A</c:v>
                </c:pt>
                <c:pt idx="3">
                  <c:v>0.72</c:v>
                </c:pt>
                <c:pt idx="4">
                  <c:v>#N/A</c:v>
                </c:pt>
                <c:pt idx="5">
                  <c:v>1.0900000000000001</c:v>
                </c:pt>
                <c:pt idx="6">
                  <c:v>#N/A</c:v>
                </c:pt>
                <c:pt idx="7">
                  <c:v>0.88</c:v>
                </c:pt>
                <c:pt idx="8">
                  <c:v>#N/A</c:v>
                </c:pt>
                <c:pt idx="9">
                  <c:v>1.17</c:v>
                </c:pt>
              </c:numCache>
            </c:numRef>
          </c:val>
          <c:extLst>
            <c:ext xmlns:c16="http://schemas.microsoft.com/office/drawing/2014/chart" uri="{C3380CC4-5D6E-409C-BE32-E72D297353CC}">
              <c16:uniqueId val="{00000005-F130-47A4-931F-FD11E9C66F1E}"/>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c:v>
                </c:pt>
                <c:pt idx="2">
                  <c:v>#N/A</c:v>
                </c:pt>
                <c:pt idx="3">
                  <c:v>1.04</c:v>
                </c:pt>
                <c:pt idx="4">
                  <c:v>#N/A</c:v>
                </c:pt>
                <c:pt idx="5">
                  <c:v>0.98</c:v>
                </c:pt>
                <c:pt idx="6">
                  <c:v>#N/A</c:v>
                </c:pt>
                <c:pt idx="7">
                  <c:v>1.03</c:v>
                </c:pt>
                <c:pt idx="8">
                  <c:v>#N/A</c:v>
                </c:pt>
                <c:pt idx="9">
                  <c:v>1.34</c:v>
                </c:pt>
              </c:numCache>
            </c:numRef>
          </c:val>
          <c:extLst>
            <c:ext xmlns:c16="http://schemas.microsoft.com/office/drawing/2014/chart" uri="{C3380CC4-5D6E-409C-BE32-E72D297353CC}">
              <c16:uniqueId val="{00000006-F130-47A4-931F-FD11E9C66F1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1.4</c:v>
                </c:pt>
                <c:pt idx="2">
                  <c:v>#N/A</c:v>
                </c:pt>
                <c:pt idx="3">
                  <c:v>1.2</c:v>
                </c:pt>
                <c:pt idx="4">
                  <c:v>#N/A</c:v>
                </c:pt>
                <c:pt idx="5">
                  <c:v>1.22</c:v>
                </c:pt>
                <c:pt idx="6">
                  <c:v>#N/A</c:v>
                </c:pt>
                <c:pt idx="7">
                  <c:v>1.33</c:v>
                </c:pt>
                <c:pt idx="8">
                  <c:v>#N/A</c:v>
                </c:pt>
                <c:pt idx="9">
                  <c:v>2.16</c:v>
                </c:pt>
              </c:numCache>
            </c:numRef>
          </c:val>
          <c:extLst>
            <c:ext xmlns:c16="http://schemas.microsoft.com/office/drawing/2014/chart" uri="{C3380CC4-5D6E-409C-BE32-E72D297353CC}">
              <c16:uniqueId val="{00000007-F130-47A4-931F-FD11E9C66F1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10.38</c:v>
                </c:pt>
                <c:pt idx="2">
                  <c:v>#N/A</c:v>
                </c:pt>
                <c:pt idx="3">
                  <c:v>10.15</c:v>
                </c:pt>
                <c:pt idx="4">
                  <c:v>#N/A</c:v>
                </c:pt>
                <c:pt idx="5">
                  <c:v>10.08</c:v>
                </c:pt>
                <c:pt idx="6">
                  <c:v>#N/A</c:v>
                </c:pt>
                <c:pt idx="7">
                  <c:v>10.199999999999999</c:v>
                </c:pt>
                <c:pt idx="8">
                  <c:v>#N/A</c:v>
                </c:pt>
                <c:pt idx="9">
                  <c:v>10.89</c:v>
                </c:pt>
              </c:numCache>
            </c:numRef>
          </c:val>
          <c:extLst>
            <c:ext xmlns:c16="http://schemas.microsoft.com/office/drawing/2014/chart" uri="{C3380CC4-5D6E-409C-BE32-E72D297353CC}">
              <c16:uniqueId val="{00000008-F130-47A4-931F-FD11E9C66F1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10.210000000000001</c:v>
                </c:pt>
                <c:pt idx="2">
                  <c:v>#N/A</c:v>
                </c:pt>
                <c:pt idx="3">
                  <c:v>10.51</c:v>
                </c:pt>
                <c:pt idx="4">
                  <c:v>#N/A</c:v>
                </c:pt>
                <c:pt idx="5">
                  <c:v>10.83</c:v>
                </c:pt>
                <c:pt idx="6">
                  <c:v>#N/A</c:v>
                </c:pt>
                <c:pt idx="7">
                  <c:v>11.32</c:v>
                </c:pt>
                <c:pt idx="8">
                  <c:v>#N/A</c:v>
                </c:pt>
                <c:pt idx="9">
                  <c:v>11.69</c:v>
                </c:pt>
              </c:numCache>
            </c:numRef>
          </c:val>
          <c:extLst>
            <c:ext xmlns:c16="http://schemas.microsoft.com/office/drawing/2014/chart" uri="{C3380CC4-5D6E-409C-BE32-E72D297353CC}">
              <c16:uniqueId val="{00000009-F130-47A4-931F-FD11E9C66F1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871</c:v>
                </c:pt>
                <c:pt idx="5">
                  <c:v>941</c:v>
                </c:pt>
                <c:pt idx="8">
                  <c:v>938</c:v>
                </c:pt>
                <c:pt idx="11">
                  <c:v>915</c:v>
                </c:pt>
                <c:pt idx="14">
                  <c:v>929</c:v>
                </c:pt>
              </c:numCache>
            </c:numRef>
          </c:val>
          <c:extLst>
            <c:ext xmlns:c16="http://schemas.microsoft.com/office/drawing/2014/chart" uri="{C3380CC4-5D6E-409C-BE32-E72D297353CC}">
              <c16:uniqueId val="{00000000-8B56-4A36-9B51-3C263B9276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B56-4A36-9B51-3C263B9276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B56-4A36-9B51-3C263B9276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3-8B56-4A36-9B51-3C263B9276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482</c:v>
                </c:pt>
                <c:pt idx="3">
                  <c:v>506</c:v>
                </c:pt>
                <c:pt idx="6">
                  <c:v>540</c:v>
                </c:pt>
                <c:pt idx="9">
                  <c:v>516</c:v>
                </c:pt>
                <c:pt idx="12">
                  <c:v>444</c:v>
                </c:pt>
              </c:numCache>
            </c:numRef>
          </c:val>
          <c:extLst>
            <c:ext xmlns:c16="http://schemas.microsoft.com/office/drawing/2014/chart" uri="{C3380CC4-5D6E-409C-BE32-E72D297353CC}">
              <c16:uniqueId val="{00000004-8B56-4A36-9B51-3C263B9276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B56-4A36-9B51-3C263B9276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B56-4A36-9B51-3C263B9276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777</c:v>
                </c:pt>
                <c:pt idx="3">
                  <c:v>842</c:v>
                </c:pt>
                <c:pt idx="6">
                  <c:v>857</c:v>
                </c:pt>
                <c:pt idx="9">
                  <c:v>918</c:v>
                </c:pt>
                <c:pt idx="12">
                  <c:v>1003</c:v>
                </c:pt>
              </c:numCache>
            </c:numRef>
          </c:val>
          <c:extLst>
            <c:ext xmlns:c16="http://schemas.microsoft.com/office/drawing/2014/chart" uri="{C3380CC4-5D6E-409C-BE32-E72D297353CC}">
              <c16:uniqueId val="{00000007-8B56-4A36-9B51-3C263B9276A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390</c:v>
                </c:pt>
                <c:pt idx="2">
                  <c:v>#N/A</c:v>
                </c:pt>
                <c:pt idx="3">
                  <c:v>#N/A</c:v>
                </c:pt>
                <c:pt idx="4">
                  <c:v>409</c:v>
                </c:pt>
                <c:pt idx="5">
                  <c:v>#N/A</c:v>
                </c:pt>
                <c:pt idx="6">
                  <c:v>#N/A</c:v>
                </c:pt>
                <c:pt idx="7">
                  <c:v>461</c:v>
                </c:pt>
                <c:pt idx="8">
                  <c:v>#N/A</c:v>
                </c:pt>
                <c:pt idx="9">
                  <c:v>#N/A</c:v>
                </c:pt>
                <c:pt idx="10">
                  <c:v>521</c:v>
                </c:pt>
                <c:pt idx="11">
                  <c:v>#N/A</c:v>
                </c:pt>
                <c:pt idx="12">
                  <c:v>#N/A</c:v>
                </c:pt>
                <c:pt idx="13">
                  <c:v>520</c:v>
                </c:pt>
                <c:pt idx="14">
                  <c:v>#N/A</c:v>
                </c:pt>
              </c:numCache>
            </c:numRef>
          </c:val>
          <c:smooth val="0"/>
          <c:extLst>
            <c:ext xmlns:c16="http://schemas.microsoft.com/office/drawing/2014/chart" uri="{C3380CC4-5D6E-409C-BE32-E72D297353CC}">
              <c16:uniqueId val="{00000008-8B56-4A36-9B51-3C263B9276A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8771</c:v>
                </c:pt>
                <c:pt idx="5">
                  <c:v>8500</c:v>
                </c:pt>
                <c:pt idx="8">
                  <c:v>8613</c:v>
                </c:pt>
                <c:pt idx="11">
                  <c:v>8064</c:v>
                </c:pt>
                <c:pt idx="14">
                  <c:v>7740</c:v>
                </c:pt>
              </c:numCache>
            </c:numRef>
          </c:val>
          <c:extLst>
            <c:ext xmlns:c16="http://schemas.microsoft.com/office/drawing/2014/chart" uri="{C3380CC4-5D6E-409C-BE32-E72D297353CC}">
              <c16:uniqueId val="{00000000-C018-41F3-AACF-D6E5BA49778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c:v>
                </c:pt>
                <c:pt idx="5">
                  <c:v>2</c:v>
                </c:pt>
                <c:pt idx="8">
                  <c:v>0</c:v>
                </c:pt>
                <c:pt idx="11">
                  <c:v>0</c:v>
                </c:pt>
                <c:pt idx="14">
                  <c:v>0</c:v>
                </c:pt>
              </c:numCache>
            </c:numRef>
          </c:val>
          <c:extLst>
            <c:ext xmlns:c16="http://schemas.microsoft.com/office/drawing/2014/chart" uri="{C3380CC4-5D6E-409C-BE32-E72D297353CC}">
              <c16:uniqueId val="{00000001-C018-41F3-AACF-D6E5BA49778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3104</c:v>
                </c:pt>
                <c:pt idx="5">
                  <c:v>3371</c:v>
                </c:pt>
                <c:pt idx="8">
                  <c:v>3573</c:v>
                </c:pt>
                <c:pt idx="11">
                  <c:v>3614</c:v>
                </c:pt>
                <c:pt idx="14">
                  <c:v>4012</c:v>
                </c:pt>
              </c:numCache>
            </c:numRef>
          </c:val>
          <c:extLst>
            <c:ext xmlns:c16="http://schemas.microsoft.com/office/drawing/2014/chart" uri="{C3380CC4-5D6E-409C-BE32-E72D297353CC}">
              <c16:uniqueId val="{00000002-C018-41F3-AACF-D6E5BA49778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018-41F3-AACF-D6E5BA49778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018-41F3-AACF-D6E5BA49778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018-41F3-AACF-D6E5BA49778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1066</c:v>
                </c:pt>
                <c:pt idx="3">
                  <c:v>1097</c:v>
                </c:pt>
                <c:pt idx="6">
                  <c:v>1049</c:v>
                </c:pt>
                <c:pt idx="9">
                  <c:v>1042</c:v>
                </c:pt>
                <c:pt idx="12">
                  <c:v>997</c:v>
                </c:pt>
              </c:numCache>
            </c:numRef>
          </c:val>
          <c:extLst>
            <c:ext xmlns:c16="http://schemas.microsoft.com/office/drawing/2014/chart" uri="{C3380CC4-5D6E-409C-BE32-E72D297353CC}">
              <c16:uniqueId val="{00000006-C018-41F3-AACF-D6E5BA49778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c:v>
                </c:pt>
                <c:pt idx="3">
                  <c:v>7</c:v>
                </c:pt>
                <c:pt idx="6">
                  <c:v>6</c:v>
                </c:pt>
                <c:pt idx="9">
                  <c:v>6</c:v>
                </c:pt>
                <c:pt idx="12">
                  <c:v>6</c:v>
                </c:pt>
              </c:numCache>
            </c:numRef>
          </c:val>
          <c:extLst>
            <c:ext xmlns:c16="http://schemas.microsoft.com/office/drawing/2014/chart" uri="{C3380CC4-5D6E-409C-BE32-E72D297353CC}">
              <c16:uniqueId val="{00000007-C018-41F3-AACF-D6E5BA49778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4478</c:v>
                </c:pt>
                <c:pt idx="3">
                  <c:v>4170</c:v>
                </c:pt>
                <c:pt idx="6">
                  <c:v>4033</c:v>
                </c:pt>
                <c:pt idx="9">
                  <c:v>3741</c:v>
                </c:pt>
                <c:pt idx="12">
                  <c:v>3441</c:v>
                </c:pt>
              </c:numCache>
            </c:numRef>
          </c:val>
          <c:extLst>
            <c:ext xmlns:c16="http://schemas.microsoft.com/office/drawing/2014/chart" uri="{C3380CC4-5D6E-409C-BE32-E72D297353CC}">
              <c16:uniqueId val="{00000008-C018-41F3-AACF-D6E5BA49778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018-41F3-AACF-D6E5BA49778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8928</c:v>
                </c:pt>
                <c:pt idx="3">
                  <c:v>9499</c:v>
                </c:pt>
                <c:pt idx="6">
                  <c:v>9807</c:v>
                </c:pt>
                <c:pt idx="9">
                  <c:v>9537</c:v>
                </c:pt>
                <c:pt idx="12">
                  <c:v>8969</c:v>
                </c:pt>
              </c:numCache>
            </c:numRef>
          </c:val>
          <c:extLst>
            <c:ext xmlns:c16="http://schemas.microsoft.com/office/drawing/2014/chart" uri="{C3380CC4-5D6E-409C-BE32-E72D297353CC}">
              <c16:uniqueId val="{0000000A-C018-41F3-AACF-D6E5BA49778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2604</c:v>
                </c:pt>
                <c:pt idx="2">
                  <c:v>#N/A</c:v>
                </c:pt>
                <c:pt idx="3">
                  <c:v>#N/A</c:v>
                </c:pt>
                <c:pt idx="4">
                  <c:v>2901</c:v>
                </c:pt>
                <c:pt idx="5">
                  <c:v>#N/A</c:v>
                </c:pt>
                <c:pt idx="6">
                  <c:v>#N/A</c:v>
                </c:pt>
                <c:pt idx="7">
                  <c:v>2709</c:v>
                </c:pt>
                <c:pt idx="8">
                  <c:v>#N/A</c:v>
                </c:pt>
                <c:pt idx="9">
                  <c:v>#N/A</c:v>
                </c:pt>
                <c:pt idx="10">
                  <c:v>2649</c:v>
                </c:pt>
                <c:pt idx="11">
                  <c:v>#N/A</c:v>
                </c:pt>
                <c:pt idx="12">
                  <c:v>#N/A</c:v>
                </c:pt>
                <c:pt idx="13">
                  <c:v>1660</c:v>
                </c:pt>
                <c:pt idx="14">
                  <c:v>#N/A</c:v>
                </c:pt>
              </c:numCache>
            </c:numRef>
          </c:val>
          <c:smooth val="0"/>
          <c:extLst>
            <c:ext xmlns:c16="http://schemas.microsoft.com/office/drawing/2014/chart" uri="{C3380CC4-5D6E-409C-BE32-E72D297353CC}">
              <c16:uniqueId val="{0000000B-C018-41F3-AACF-D6E5BA49778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1226</c:v>
                </c:pt>
                <c:pt idx="1">
                  <c:v>1138</c:v>
                </c:pt>
                <c:pt idx="2">
                  <c:v>1079</c:v>
                </c:pt>
              </c:numCache>
            </c:numRef>
          </c:val>
          <c:extLst>
            <c:ext xmlns:c16="http://schemas.microsoft.com/office/drawing/2014/chart" uri="{C3380CC4-5D6E-409C-BE32-E72D297353CC}">
              <c16:uniqueId val="{00000000-AEAF-48D0-9BD2-27604A53D87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205</c:v>
                </c:pt>
                <c:pt idx="1">
                  <c:v>155</c:v>
                </c:pt>
                <c:pt idx="2">
                  <c:v>105</c:v>
                </c:pt>
              </c:numCache>
            </c:numRef>
          </c:val>
          <c:extLst>
            <c:ext xmlns:c16="http://schemas.microsoft.com/office/drawing/2014/chart" uri="{C3380CC4-5D6E-409C-BE32-E72D297353CC}">
              <c16:uniqueId val="{00000001-AEAF-48D0-9BD2-27604A53D87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1757</c:v>
                </c:pt>
                <c:pt idx="1">
                  <c:v>1912</c:v>
                </c:pt>
                <c:pt idx="2">
                  <c:v>2370</c:v>
                </c:pt>
              </c:numCache>
            </c:numRef>
          </c:val>
          <c:extLst>
            <c:ext xmlns:c16="http://schemas.microsoft.com/office/drawing/2014/chart" uri="{C3380CC4-5D6E-409C-BE32-E72D297353CC}">
              <c16:uniqueId val="{00000002-AEAF-48D0-9BD2-27604A53D87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元利償還金については、平成２２年度からの過疎債の借り入れにより平成２５年度から元金償還が始まり、以降過疎債の元金償還が続いている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ことや新庁舎建設事業等の令和２年度債の元金償還が始まったことにより、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公営企業債の元利償還金に対する繰入金は減少したものの、中長期的には増加傾向が続くと思われる。令和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年度における算入公債費等については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９２９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百万円で、対前年比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となっている。今後は、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小学校改築事業、広畑橋改築事業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に伴い増発した地方債の元金償還が開始とな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り、将来においても遊佐パーキングエリアタウン整備事業実施に伴う地方債増発を想定しているため、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以降の年度においては元利償還額が増加すると想定している。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事業内容の精査、国・県補助金等の財源の確保により、地方債借入の抑制を図ると同時に、可能な限り繰上償還に取り組む。</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満期一括償還地方債の借入に係る積み立てはない。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将来負担額の内訳をみると、一般会計等の地方債現在高は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令和３年度の繰上償還実施、地方債発行の抑制により、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ている。公営企業債等繰入見込額については、平成３０年度以降減少傾向にある。令和元年度、２年度には新庁舎建設事業にかかる地方債が加わり、一時的に将来負担比率の算定式における分子となる数値は増加した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年度以降、財政調整基金や減債基金の取崩しによる増減幅はあるものの、遊佐パーキングエリアタウン整備基金への積み増し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公共施設等総合管理基金の創設により充当可能基金は増加しており、令和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年度においては、将来負担比率の分子は前年比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９８９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今後は、繰上償還や基金積立に対応するための財源確保が厳しくな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り、遊佐パーキングエリアタウン整備事業など大きな事業も控えているため地方債増発を想定しているが、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現在の将来負担比率を維持していくため、可能な限り繰上償還や基金積立に取り組んでいく。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・一般財源として財政調整基金を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３７６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百万円、各種行政需要財源としてふるさと納税寄附金を原資としたふるさと基金を４５０百万円取崩した。一方、令和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年度決算剰余金の１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２の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２６７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百万円を含む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３１７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百万円を財政調整基金に積立てたほか、ふるさと基金に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６７１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百万円、遊佐パーキングエリアタウン整備事業に対応するための同基金に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２２３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百万円等を積立てたことにより、基金全体としては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３４９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３，５５５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・今後は、基金積立に対応するための財源確保が厳しくなり、遊佐パーキングエリアタウン整備事業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の財源として基金取り崩し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を想定しているが、現在の将来負担比率を維持していくため、可能な限り基金積立に取り組んでいく。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・遊佐パーキングエリアタウン整備基金：遊佐パーキングエリアタウンの整備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・ふるさと基金：ふるさと納税の際の納税者の意向に沿う事業への財源充当</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・義務教育施設整備基金：町内小中学校施設・設備の維持、改修、更新等</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・公共施設等総合管理基金：公共施設等の保全、更新、改修、修繕及び除却等</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・観光施設整備基金：観光産業の振興を目的とした観光施設の整備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年度に予定されている遊佐パーキングエリアタウン整備事業の本体工事の着実な推進のため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２２３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・ふるさと基金：令和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年度積立分４５０百万円を取崩したが、令和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６７１百万円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を積立てたことで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２２１百万円の増加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・義務教育施設整備基金：学校設備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百万円の取崩しによる減少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百万円の積み増しによる増加</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・観光施設整備基金：観光施設の修繕による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百万円の積立てによる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・遊佐パーキングエリアタウン整備基金：整備に向け積み立てていく。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、観光施設整備基金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老朽化により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今後想定される公共施設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、観光施設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の保全、更新等に対応するため積み立てていく。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・一般財源不足分として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３７６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百万円を取崩し、令和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年度決算剰余金の１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２の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２６７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百万円を含む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３１７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百万円を積立てた結果、</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１，０７９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・人口減少や景気低迷による町税の減収や自然災害の発生など不測の事態に備えるため、適切な人事管理や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の見直しを行い収支の改善に努めるとともに、財政調整基金の残高は標準財政規模の２０パーセント程度を目途に積み立てることとしている。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・起債償還のため、毎年５０百万円を取り崩し地域集落排水事業、公共下水道事業への繰出金に充当している。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地域集落排水事業、公共下水道事業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の地方債償還に活用する一方、令和３年度に両事業の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ピークを迎え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将来の借入額、償還額の推移を見ながら、今後の基金活用方法を検討する。同時に、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基金残高が１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５百万円となっているため、財政状況を勘案しながら積み増しを図っていく。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12,467
12,387
208.39
10,950,038
10,340,742
572,220
5,253,962
8,968,588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本町では急速に進む人口減少と高齢化率の上昇に加え、経済不況による個人所得の減少等により、自主財源の確保が難しく、財政基盤は依然として厳しい状況にある。このため、令和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年度における財政力指数については類似団体平均を０．１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98954</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71154"/>
          <a:ext cx="0" cy="1437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13881</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98954</xdr:rowOff>
    </xdr:from>
    <xdr:to>
      <xdr:col>24</xdr:col>
      <xdr:colOff>12700</xdr:colOff>
      <xdr:row>36</xdr:row>
      <xdr:rowOff>98954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54504</xdr:rowOff>
    </xdr:from>
    <xdr:to>
      <xdr:col>23</xdr:col>
      <xdr:colOff>133350</xdr:colOff>
      <xdr:row>44</xdr:row>
      <xdr:rowOff>54504</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5983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54504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8825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24342</xdr:rowOff>
    </xdr:from>
    <xdr:to>
      <xdr:col>19</xdr:col>
      <xdr:colOff>184150</xdr:colOff>
      <xdr:row>43</xdr:row>
      <xdr:rowOff>125942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136119</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6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34396</xdr:rowOff>
    </xdr:from>
    <xdr:to>
      <xdr:col>15</xdr:col>
      <xdr:colOff>82550</xdr:colOff>
      <xdr:row>44</xdr:row>
      <xdr:rowOff>44450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781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34396</xdr:rowOff>
    </xdr:from>
    <xdr:to>
      <xdr:col>11</xdr:col>
      <xdr:colOff>31750</xdr:colOff>
      <xdr:row>44</xdr:row>
      <xdr:rowOff>44450</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flipV="1">
          <a:off x="1447800" y="75781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14288</xdr:rowOff>
    </xdr:from>
    <xdr:to>
      <xdr:col>11</xdr:col>
      <xdr:colOff>82550</xdr:colOff>
      <xdr:row>43</xdr:row>
      <xdr:rowOff>115888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126065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3704</xdr:rowOff>
    </xdr:from>
    <xdr:to>
      <xdr:col>23</xdr:col>
      <xdr:colOff>184150</xdr:colOff>
      <xdr:row>44</xdr:row>
      <xdr:rowOff>105304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71031</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4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3704</xdr:rowOff>
    </xdr:from>
    <xdr:to>
      <xdr:col>19</xdr:col>
      <xdr:colOff>184150</xdr:colOff>
      <xdr:row>44</xdr:row>
      <xdr:rowOff>105304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90081</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33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155046</xdr:rowOff>
    </xdr:from>
    <xdr:to>
      <xdr:col>11</xdr:col>
      <xdr:colOff>82550</xdr:colOff>
      <xdr:row>44</xdr:row>
      <xdr:rowOff>85196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2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69973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1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では急速に進む人口減少と高齢化率の上昇に加え、経済不況による個人所得の減少等により、自主財源の確保が難しく、財政基盤は依然として厳しい状況にある。このため、令和５年度における財政力指数については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、自主財源の確保は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大きな課題と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る。これまでも徴収率の向上による町税収入の確保に努めてきたが、更に定住化対策を積極的に実施することにより、人口減少の歯止めと税収確保の両面による改善を図る必要がある。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161713</xdr:rowOff>
    </xdr:from>
    <xdr:to>
      <xdr:col>23</xdr:col>
      <xdr:colOff>133350</xdr:colOff>
      <xdr:row>65</xdr:row>
      <xdr:rowOff>165523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9934363"/>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137600</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28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165523</xdr:rowOff>
    </xdr:from>
    <xdr:to>
      <xdr:col>24</xdr:col>
      <xdr:colOff>12700</xdr:colOff>
      <xdr:row>65</xdr:row>
      <xdr:rowOff>165523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09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76640</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161713</xdr:rowOff>
    </xdr:from>
    <xdr:to>
      <xdr:col>24</xdr:col>
      <xdr:colOff>12700</xdr:colOff>
      <xdr:row>57</xdr:row>
      <xdr:rowOff>161713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4233</xdr:rowOff>
    </xdr:from>
    <xdr:to>
      <xdr:col>23</xdr:col>
      <xdr:colOff>133350</xdr:colOff>
      <xdr:row>62</xdr:row>
      <xdr:rowOff>28363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0634133"/>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121090</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84244</xdr:rowOff>
    </xdr:from>
    <xdr:to>
      <xdr:col>19</xdr:col>
      <xdr:colOff>133350</xdr:colOff>
      <xdr:row>62</xdr:row>
      <xdr:rowOff>28363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0199794"/>
          <a:ext cx="889000" cy="45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12277</xdr:rowOff>
    </xdr:from>
    <xdr:to>
      <xdr:col>19</xdr:col>
      <xdr:colOff>184150</xdr:colOff>
      <xdr:row>61</xdr:row>
      <xdr:rowOff>113877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124054</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23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84244</xdr:rowOff>
    </xdr:from>
    <xdr:to>
      <xdr:col>15</xdr:col>
      <xdr:colOff>82550</xdr:colOff>
      <xdr:row>61</xdr:row>
      <xdr:rowOff>111337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0199794"/>
          <a:ext cx="889000" cy="36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121920</xdr:rowOff>
    </xdr:from>
    <xdr:to>
      <xdr:col>15</xdr:col>
      <xdr:colOff>133350</xdr:colOff>
      <xdr:row>60</xdr:row>
      <xdr:rowOff>52070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23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36847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111337</xdr:rowOff>
    </xdr:from>
    <xdr:to>
      <xdr:col>11</xdr:col>
      <xdr:colOff>31750</xdr:colOff>
      <xdr:row>61</xdr:row>
      <xdr:rowOff>167640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56978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23723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88071</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149013</xdr:rowOff>
    </xdr:from>
    <xdr:to>
      <xdr:col>19</xdr:col>
      <xdr:colOff>184150</xdr:colOff>
      <xdr:row>62</xdr:row>
      <xdr:rowOff>79163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63940</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33444</xdr:rowOff>
    </xdr:from>
    <xdr:to>
      <xdr:col>15</xdr:col>
      <xdr:colOff>133350</xdr:colOff>
      <xdr:row>59</xdr:row>
      <xdr:rowOff>135044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145221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60537</xdr:rowOff>
    </xdr:from>
    <xdr:to>
      <xdr:col>11</xdr:col>
      <xdr:colOff>82550</xdr:colOff>
      <xdr:row>61</xdr:row>
      <xdr:rowOff>162137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57167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[227,474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これまでの人件費削減に向けた取り組みに加え、町有施設の指定管理者制度による民間委託の実施や内部管理コストの削減を図ってきたが、令和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年度においてはキャッシュレス決済導入促進事業に係る経費等の増加により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５，３１４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今後の物価高騰や人件費上昇による業務経費の増額、定年延長等により、人件費・物件費ともに増額傾向となっていることから、適切な人員配置や業務内容精査により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更なる節減を図る必要がある。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162846</xdr:rowOff>
    </xdr:from>
    <xdr:to>
      <xdr:col>23</xdr:col>
      <xdr:colOff>133350</xdr:colOff>
      <xdr:row>89</xdr:row>
      <xdr:rowOff>150395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878846"/>
          <a:ext cx="0" cy="15305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122472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38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150395</xdr:rowOff>
    </xdr:from>
    <xdr:to>
      <xdr:col>24</xdr:col>
      <xdr:colOff>12700</xdr:colOff>
      <xdr:row>89</xdr:row>
      <xdr:rowOff>150395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40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77773</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6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162846</xdr:rowOff>
    </xdr:from>
    <xdr:to>
      <xdr:col>24</xdr:col>
      <xdr:colOff>12700</xdr:colOff>
      <xdr:row>80</xdr:row>
      <xdr:rowOff>162846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87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93514</xdr:rowOff>
    </xdr:from>
    <xdr:to>
      <xdr:col>23</xdr:col>
      <xdr:colOff>133350</xdr:colOff>
      <xdr:row>82</xdr:row>
      <xdr:rowOff>123735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4152414"/>
          <a:ext cx="838200" cy="3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71144</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39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54617</xdr:rowOff>
    </xdr:from>
    <xdr:to>
      <xdr:col>23</xdr:col>
      <xdr:colOff>184150</xdr:colOff>
      <xdr:row>82</xdr:row>
      <xdr:rowOff>156217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1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84328</xdr:rowOff>
    </xdr:from>
    <xdr:to>
      <xdr:col>19</xdr:col>
      <xdr:colOff>133350</xdr:colOff>
      <xdr:row>82</xdr:row>
      <xdr:rowOff>93514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4143228"/>
          <a:ext cx="889000" cy="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22859</xdr:rowOff>
    </xdr:from>
    <xdr:to>
      <xdr:col>19</xdr:col>
      <xdr:colOff>184150</xdr:colOff>
      <xdr:row>82</xdr:row>
      <xdr:rowOff>124459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134636</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3850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4279</xdr:rowOff>
    </xdr:from>
    <xdr:to>
      <xdr:col>15</xdr:col>
      <xdr:colOff>82550</xdr:colOff>
      <xdr:row>82</xdr:row>
      <xdr:rowOff>84328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2336800" y="14063179"/>
          <a:ext cx="889000" cy="8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166635</xdr:rowOff>
    </xdr:from>
    <xdr:to>
      <xdr:col>15</xdr:col>
      <xdr:colOff>133350</xdr:colOff>
      <xdr:row>82</xdr:row>
      <xdr:rowOff>96785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382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78680</xdr:rowOff>
    </xdr:from>
    <xdr:to>
      <xdr:col>11</xdr:col>
      <xdr:colOff>31750</xdr:colOff>
      <xdr:row>82</xdr:row>
      <xdr:rowOff>4279</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3966130"/>
          <a:ext cx="889000" cy="9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129502</xdr:rowOff>
    </xdr:from>
    <xdr:to>
      <xdr:col>11</xdr:col>
      <xdr:colOff>82550</xdr:colOff>
      <xdr:row>82</xdr:row>
      <xdr:rowOff>59652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44429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410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106769</xdr:rowOff>
    </xdr:from>
    <xdr:to>
      <xdr:col>7</xdr:col>
      <xdr:colOff>31750</xdr:colOff>
      <xdr:row>82</xdr:row>
      <xdr:rowOff>36919</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21696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4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72935</xdr:rowOff>
    </xdr:from>
    <xdr:to>
      <xdr:col>23</xdr:col>
      <xdr:colOff>184150</xdr:colOff>
      <xdr:row>83</xdr:row>
      <xdr:rowOff>3085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413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45012</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4103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42714</xdr:rowOff>
    </xdr:from>
    <xdr:to>
      <xdr:col>19</xdr:col>
      <xdr:colOff>184150</xdr:colOff>
      <xdr:row>82</xdr:row>
      <xdr:rowOff>144314</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41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129091</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4187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33528</xdr:rowOff>
    </xdr:from>
    <xdr:to>
      <xdr:col>15</xdr:col>
      <xdr:colOff>133350</xdr:colOff>
      <xdr:row>82</xdr:row>
      <xdr:rowOff>135128</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409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119905</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417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124929</xdr:rowOff>
    </xdr:from>
    <xdr:to>
      <xdr:col>11</xdr:col>
      <xdr:colOff>82550</xdr:colOff>
      <xdr:row>82</xdr:row>
      <xdr:rowOff>55079</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401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65256</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378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27880</xdr:rowOff>
    </xdr:from>
    <xdr:to>
      <xdr:col>7</xdr:col>
      <xdr:colOff>31750</xdr:colOff>
      <xdr:row>81</xdr:row>
      <xdr:rowOff>129480</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39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139657</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368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、県内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の団体の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最下位に近く、依然として低い水準で推移している。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給料表に定める給料月額と改定率が、国と比較し低いことが要因となっている。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8" name="給与水準   （国との比較）グラフ枠">
          <a:extLst>
            <a:ext uri="{FF2B5EF4-FFF2-40B4-BE49-F238E27FC236}">
              <a16:creationId xmlns:a16="http://schemas.microsoft.com/office/drawing/2014/main" id="{00000000-0008-0000-0300-000002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127302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7018000" y="13846629"/>
          <a:ext cx="0" cy="15397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60" name="給与水準   （国との比較）最小値テキスト">
          <a:extLst>
            <a:ext uri="{FF2B5EF4-FFF2-40B4-BE49-F238E27FC236}">
              <a16:creationId xmlns:a16="http://schemas.microsoft.com/office/drawing/2014/main" id="{00000000-0008-0000-0300-00000401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62" name="給与水準   （国との比較）最大値テキスト">
          <a:extLst>
            <a:ext uri="{FF2B5EF4-FFF2-40B4-BE49-F238E27FC236}">
              <a16:creationId xmlns:a16="http://schemas.microsoft.com/office/drawing/2014/main" id="{00000000-0008-0000-0300-000006010000}"/>
            </a:ext>
          </a:extLst>
        </xdr:cNvPr>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159052</xdr:rowOff>
    </xdr:from>
    <xdr:to>
      <xdr:col>81</xdr:col>
      <xdr:colOff>44450</xdr:colOff>
      <xdr:row>87</xdr:row>
      <xdr:rowOff>10584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6179800" y="14903752"/>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101798</xdr:rowOff>
    </xdr:from>
    <xdr:ext cx="762000" cy="259045"/>
    <xdr:sp macro="" textlink="">
      <xdr:nvSpPr>
        <xdr:cNvPr id="265" name="給与水準   （国との比較）平均値テキスト">
          <a:extLst>
            <a:ext uri="{FF2B5EF4-FFF2-40B4-BE49-F238E27FC236}">
              <a16:creationId xmlns:a16="http://schemas.microsoft.com/office/drawing/2014/main" id="{00000000-0008-0000-0300-000009010000}"/>
            </a:ext>
          </a:extLst>
        </xdr:cNvPr>
        <xdr:cNvSpPr txBox="1"/>
      </xdr:nvSpPr>
      <xdr:spPr>
        <a:xfrm>
          <a:off x="17106900" y="14675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9672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33564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5290800" y="14926734"/>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14109</xdr:rowOff>
    </xdr:from>
    <xdr:ext cx="7366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798800" y="14587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159052</xdr:rowOff>
    </xdr:from>
    <xdr:to>
      <xdr:col>72</xdr:col>
      <xdr:colOff>203200</xdr:colOff>
      <xdr:row>87</xdr:row>
      <xdr:rowOff>33564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4401800" y="1490375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2618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909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86</xdr:row>
      <xdr:rowOff>159052</xdr:rowOff>
    </xdr:to>
    <xdr:cxnSp macro="">
      <xdr:nvCxnSpPr>
        <xdr:cNvPr id="273" name="直線コネクタ 272">
          <a:extLst>
            <a:ext uri="{FF2B5EF4-FFF2-40B4-BE49-F238E27FC236}">
              <a16:creationId xmlns:a16="http://schemas.microsoft.com/office/drawing/2014/main" id="{00000000-0008-0000-0300-000011010000}"/>
            </a:ext>
          </a:extLst>
        </xdr:cNvPr>
        <xdr:cNvCxnSpPr/>
      </xdr:nvCxnSpPr>
      <xdr:spPr>
        <a:xfrm>
          <a:off x="13512800" y="14880771"/>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39309</xdr:rowOff>
    </xdr:from>
    <xdr:to>
      <xdr:col>68</xdr:col>
      <xdr:colOff>203200</xdr:colOff>
      <xdr:row>86</xdr:row>
      <xdr:rowOff>140909</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4351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151086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6" name="フローチャート: 判断 275">
          <a:extLst>
            <a:ext uri="{FF2B5EF4-FFF2-40B4-BE49-F238E27FC236}">
              <a16:creationId xmlns:a16="http://schemas.microsoft.com/office/drawing/2014/main" id="{00000000-0008-0000-0300-000014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108252</xdr:rowOff>
    </xdr:from>
    <xdr:to>
      <xdr:col>81</xdr:col>
      <xdr:colOff>95250</xdr:colOff>
      <xdr:row>87</xdr:row>
      <xdr:rowOff>38402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9672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80329</xdr:rowOff>
    </xdr:from>
    <xdr:ext cx="762000" cy="259045"/>
    <xdr:sp macro="" textlink="">
      <xdr:nvSpPr>
        <xdr:cNvPr id="284" name="給与水準   （国との比較）該当値テキスト">
          <a:extLst>
            <a:ext uri="{FF2B5EF4-FFF2-40B4-BE49-F238E27FC236}">
              <a16:creationId xmlns:a16="http://schemas.microsoft.com/office/drawing/2014/main" id="{00000000-0008-0000-0300-00001C010000}"/>
            </a:ext>
          </a:extLst>
        </xdr:cNvPr>
        <xdr:cNvSpPr txBox="1"/>
      </xdr:nvSpPr>
      <xdr:spPr>
        <a:xfrm>
          <a:off x="17106900" y="1482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108252</xdr:rowOff>
    </xdr:from>
    <xdr:to>
      <xdr:col>68</xdr:col>
      <xdr:colOff>203200</xdr:colOff>
      <xdr:row>87</xdr:row>
      <xdr:rowOff>38402</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4351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23179</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020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91" name="楕円 290">
          <a:extLst>
            <a:ext uri="{FF2B5EF4-FFF2-40B4-BE49-F238E27FC236}">
              <a16:creationId xmlns:a16="http://schemas.microsoft.com/office/drawing/2014/main" id="{00000000-0008-0000-0300-000023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年度における人口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１，０００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年度における一般職員数は１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名であり、目標とする削減が図られてきたといえる。しかし、分母となる人口が急激に減少していることにより職員の削減数が効果として現われにくい状況になっている。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3" name="定員管理の状況グラフ枠">
          <a:extLst>
            <a:ext uri="{FF2B5EF4-FFF2-40B4-BE49-F238E27FC236}">
              <a16:creationId xmlns:a16="http://schemas.microsoft.com/office/drawing/2014/main" id="{00000000-0008-0000-0300-00004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91380</xdr:rowOff>
    </xdr:from>
    <xdr:to>
      <xdr:col>81</xdr:col>
      <xdr:colOff>44450</xdr:colOff>
      <xdr:row>66</xdr:row>
      <xdr:rowOff>158387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7018000" y="10035480"/>
          <a:ext cx="0" cy="1438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130464</xdr:rowOff>
    </xdr:from>
    <xdr:ext cx="762000" cy="259045"/>
    <xdr:sp macro="" textlink="">
      <xdr:nvSpPr>
        <xdr:cNvPr id="325" name="定員管理の状況最小値テキスト">
          <a:extLst>
            <a:ext uri="{FF2B5EF4-FFF2-40B4-BE49-F238E27FC236}">
              <a16:creationId xmlns:a16="http://schemas.microsoft.com/office/drawing/2014/main" id="{00000000-0008-0000-0300-000045010000}"/>
            </a:ext>
          </a:extLst>
        </xdr:cNvPr>
        <xdr:cNvSpPr txBox="1"/>
      </xdr:nvSpPr>
      <xdr:spPr>
        <a:xfrm>
          <a:off x="17106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158387</xdr:rowOff>
    </xdr:from>
    <xdr:to>
      <xdr:col>81</xdr:col>
      <xdr:colOff>133350</xdr:colOff>
      <xdr:row>66</xdr:row>
      <xdr:rowOff>158387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929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6307</xdr:rowOff>
    </xdr:from>
    <xdr:ext cx="762000" cy="259045"/>
    <xdr:sp macro="" textlink="">
      <xdr:nvSpPr>
        <xdr:cNvPr id="327" name="定員管理の状況最大値テキスト">
          <a:extLst>
            <a:ext uri="{FF2B5EF4-FFF2-40B4-BE49-F238E27FC236}">
              <a16:creationId xmlns:a16="http://schemas.microsoft.com/office/drawing/2014/main" id="{00000000-0008-0000-0300-000047010000}"/>
            </a:ext>
          </a:extLst>
        </xdr:cNvPr>
        <xdr:cNvSpPr txBox="1"/>
      </xdr:nvSpPr>
      <xdr:spPr>
        <a:xfrm>
          <a:off x="17106900" y="977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91380</xdr:rowOff>
    </xdr:from>
    <xdr:to>
      <xdr:col>81</xdr:col>
      <xdr:colOff>133350</xdr:colOff>
      <xdr:row>58</xdr:row>
      <xdr:rowOff>91380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929100" y="1003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109280</xdr:rowOff>
    </xdr:from>
    <xdr:to>
      <xdr:col>81</xdr:col>
      <xdr:colOff>44450</xdr:colOff>
      <xdr:row>60</xdr:row>
      <xdr:rowOff>124218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6179800" y="10396280"/>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121332</xdr:rowOff>
    </xdr:from>
    <xdr:ext cx="762000" cy="259045"/>
    <xdr:sp macro="" textlink="">
      <xdr:nvSpPr>
        <xdr:cNvPr id="330" name="定員管理の状況平均値テキスト">
          <a:extLst>
            <a:ext uri="{FF2B5EF4-FFF2-40B4-BE49-F238E27FC236}">
              <a16:creationId xmlns:a16="http://schemas.microsoft.com/office/drawing/2014/main" id="{00000000-0008-0000-0300-00004A010000}"/>
            </a:ext>
          </a:extLst>
        </xdr:cNvPr>
        <xdr:cNvSpPr txBox="1"/>
      </xdr:nvSpPr>
      <xdr:spPr>
        <a:xfrm>
          <a:off x="17106900" y="10408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149255</xdr:rowOff>
    </xdr:from>
    <xdr:to>
      <xdr:col>81</xdr:col>
      <xdr:colOff>95250</xdr:colOff>
      <xdr:row>61</xdr:row>
      <xdr:rowOff>79405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69672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82852</xdr:rowOff>
    </xdr:from>
    <xdr:to>
      <xdr:col>77</xdr:col>
      <xdr:colOff>44450</xdr:colOff>
      <xdr:row>60</xdr:row>
      <xdr:rowOff>124218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5290800" y="10369852"/>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55275</xdr:rowOff>
    </xdr:from>
    <xdr:to>
      <xdr:col>72</xdr:col>
      <xdr:colOff>203200</xdr:colOff>
      <xdr:row>60</xdr:row>
      <xdr:rowOff>82852</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4401800" y="1034227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106741</xdr:rowOff>
    </xdr:from>
    <xdr:to>
      <xdr:col>73</xdr:col>
      <xdr:colOff>44450</xdr:colOff>
      <xdr:row>61</xdr:row>
      <xdr:rowOff>36891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5240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21668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48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55275</xdr:rowOff>
    </xdr:from>
    <xdr:to>
      <xdr:col>68</xdr:col>
      <xdr:colOff>152400</xdr:colOff>
      <xdr:row>60</xdr:row>
      <xdr:rowOff>75958</xdr:rowOff>
    </xdr:to>
    <xdr:cxnSp macro="">
      <xdr:nvCxnSpPr>
        <xdr:cNvPr id="338" name="直線コネクタ 337">
          <a:extLst>
            <a:ext uri="{FF2B5EF4-FFF2-40B4-BE49-F238E27FC236}">
              <a16:creationId xmlns:a16="http://schemas.microsoft.com/office/drawing/2014/main" id="{00000000-0008-0000-0300-000052010000}"/>
            </a:ext>
          </a:extLst>
        </xdr:cNvPr>
        <xdr:cNvCxnSpPr/>
      </xdr:nvCxnSpPr>
      <xdr:spPr>
        <a:xfrm flipV="1">
          <a:off x="13512800" y="10342275"/>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73418</xdr:rowOff>
    </xdr:from>
    <xdr:to>
      <xdr:col>68</xdr:col>
      <xdr:colOff>203200</xdr:colOff>
      <xdr:row>61</xdr:row>
      <xdr:rowOff>3568</xdr:rowOff>
    </xdr:to>
    <xdr:sp macro="" textlink="">
      <xdr:nvSpPr>
        <xdr:cNvPr id="339" name="フローチャート: 判断 338">
          <a:extLst>
            <a:ext uri="{FF2B5EF4-FFF2-40B4-BE49-F238E27FC236}">
              <a16:creationId xmlns:a16="http://schemas.microsoft.com/office/drawing/2014/main" id="{00000000-0008-0000-0300-000053010000}"/>
            </a:ext>
          </a:extLst>
        </xdr:cNvPr>
        <xdr:cNvSpPr/>
      </xdr:nvSpPr>
      <xdr:spPr>
        <a:xfrm>
          <a:off x="14351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159795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122827</xdr:rowOff>
    </xdr:from>
    <xdr:to>
      <xdr:col>64</xdr:col>
      <xdr:colOff>152400</xdr:colOff>
      <xdr:row>61</xdr:row>
      <xdr:rowOff>52977</xdr:rowOff>
    </xdr:to>
    <xdr:sp macro="" textlink="">
      <xdr:nvSpPr>
        <xdr:cNvPr id="341" name="フローチャート: 判断 340">
          <a:extLst>
            <a:ext uri="{FF2B5EF4-FFF2-40B4-BE49-F238E27FC236}">
              <a16:creationId xmlns:a16="http://schemas.microsoft.com/office/drawing/2014/main" id="{00000000-0008-0000-0300-000055010000}"/>
            </a:ext>
          </a:extLst>
        </xdr:cNvPr>
        <xdr:cNvSpPr/>
      </xdr:nvSpPr>
      <xdr:spPr>
        <a:xfrm>
          <a:off x="13462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37754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58480</xdr:rowOff>
    </xdr:from>
    <xdr:to>
      <xdr:col>81</xdr:col>
      <xdr:colOff>95250</xdr:colOff>
      <xdr:row>60</xdr:row>
      <xdr:rowOff>160080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6967200" y="103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75007</xdr:rowOff>
    </xdr:from>
    <xdr:ext cx="762000" cy="259045"/>
    <xdr:sp macro="" textlink="">
      <xdr:nvSpPr>
        <xdr:cNvPr id="349" name="定員管理の状況該当値テキスト">
          <a:extLst>
            <a:ext uri="{FF2B5EF4-FFF2-40B4-BE49-F238E27FC236}">
              <a16:creationId xmlns:a16="http://schemas.microsoft.com/office/drawing/2014/main" id="{00000000-0008-0000-0300-00005D010000}"/>
            </a:ext>
          </a:extLst>
        </xdr:cNvPr>
        <xdr:cNvSpPr txBox="1"/>
      </xdr:nvSpPr>
      <xdr:spPr>
        <a:xfrm>
          <a:off x="17106900" y="1019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73418</xdr:rowOff>
    </xdr:from>
    <xdr:to>
      <xdr:col>77</xdr:col>
      <xdr:colOff>95250</xdr:colOff>
      <xdr:row>61</xdr:row>
      <xdr:rowOff>3568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6129000" y="1036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13745</xdr:rowOff>
    </xdr:from>
    <xdr:ext cx="7366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798800" y="1012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32052</xdr:rowOff>
    </xdr:from>
    <xdr:to>
      <xdr:col>73</xdr:col>
      <xdr:colOff>44450</xdr:colOff>
      <xdr:row>60</xdr:row>
      <xdr:rowOff>133652</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5240000" y="1031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143829</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909800" y="1008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4475</xdr:rowOff>
    </xdr:from>
    <xdr:to>
      <xdr:col>68</xdr:col>
      <xdr:colOff>203200</xdr:colOff>
      <xdr:row>60</xdr:row>
      <xdr:rowOff>106075</xdr:rowOff>
    </xdr:to>
    <xdr:sp macro="" textlink="">
      <xdr:nvSpPr>
        <xdr:cNvPr id="354" name="楕円 353">
          <a:extLst>
            <a:ext uri="{FF2B5EF4-FFF2-40B4-BE49-F238E27FC236}">
              <a16:creationId xmlns:a16="http://schemas.microsoft.com/office/drawing/2014/main" id="{00000000-0008-0000-0300-000062010000}"/>
            </a:ext>
          </a:extLst>
        </xdr:cNvPr>
        <xdr:cNvSpPr/>
      </xdr:nvSpPr>
      <xdr:spPr>
        <a:xfrm>
          <a:off x="14351000" y="102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116252</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20800" y="1006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25158</xdr:rowOff>
    </xdr:from>
    <xdr:to>
      <xdr:col>64</xdr:col>
      <xdr:colOff>152400</xdr:colOff>
      <xdr:row>60</xdr:row>
      <xdr:rowOff>126758</xdr:rowOff>
    </xdr:to>
    <xdr:sp macro="" textlink="">
      <xdr:nvSpPr>
        <xdr:cNvPr id="356" name="楕円 355">
          <a:extLst>
            <a:ext uri="{FF2B5EF4-FFF2-40B4-BE49-F238E27FC236}">
              <a16:creationId xmlns:a16="http://schemas.microsoft.com/office/drawing/2014/main" id="{00000000-0008-0000-0300-000064010000}"/>
            </a:ext>
          </a:extLst>
        </xdr:cNvPr>
        <xdr:cNvSpPr/>
      </xdr:nvSpPr>
      <xdr:spPr>
        <a:xfrm>
          <a:off x="13462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136935</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3131800" y="1008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9" name="正方形/長方形 368">
          <a:extLst>
            <a:ext uri="{FF2B5EF4-FFF2-40B4-BE49-F238E27FC236}">
              <a16:creationId xmlns:a16="http://schemas.microsoft.com/office/drawing/2014/main" id="{00000000-0008-0000-0300-00007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ポイント上昇し、類似団体平均より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平成９年度～令和３年度で合わせて約４４億円の繰上償還を行ってきたことにより、将来的な公債費負担の軽減を図ることができたが、新庁舎建設等大型の建設事業実施による地方債の借り入れの額が大きくなっていることから、事業の精査により将来負担額を見据えた借入を行い、財政の健全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9" name="公債費負担の状況グラフ枠">
          <a:extLst>
            <a:ext uri="{FF2B5EF4-FFF2-40B4-BE49-F238E27FC236}">
              <a16:creationId xmlns:a16="http://schemas.microsoft.com/office/drawing/2014/main" id="{00000000-0008-0000-0300-00008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44</xdr:row>
      <xdr:rowOff>124883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7018000" y="6240992"/>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96960</xdr:rowOff>
    </xdr:from>
    <xdr:ext cx="762000" cy="259045"/>
    <xdr:sp macro="" textlink="">
      <xdr:nvSpPr>
        <xdr:cNvPr id="391" name="公債費負担の状況最小値テキスト">
          <a:extLst>
            <a:ext uri="{FF2B5EF4-FFF2-40B4-BE49-F238E27FC236}">
              <a16:creationId xmlns:a16="http://schemas.microsoft.com/office/drawing/2014/main" id="{00000000-0008-0000-0300-000087010000}"/>
            </a:ext>
          </a:extLst>
        </xdr:cNvPr>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124883</xdr:rowOff>
    </xdr:from>
    <xdr:to>
      <xdr:col>81</xdr:col>
      <xdr:colOff>133350</xdr:colOff>
      <xdr:row>44</xdr:row>
      <xdr:rowOff>124883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93" name="公債費負担の状況最大値テキスト">
          <a:extLst>
            <a:ext uri="{FF2B5EF4-FFF2-40B4-BE49-F238E27FC236}">
              <a16:creationId xmlns:a16="http://schemas.microsoft.com/office/drawing/2014/main" id="{00000000-0008-0000-0300-000089010000}"/>
            </a:ext>
          </a:extLst>
        </xdr:cNvPr>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126471</xdr:rowOff>
    </xdr:from>
    <xdr:to>
      <xdr:col>81</xdr:col>
      <xdr:colOff>44450</xdr:colOff>
      <xdr:row>42</xdr:row>
      <xdr:rowOff>55563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6179800" y="7155921"/>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42456</xdr:rowOff>
    </xdr:from>
    <xdr:ext cx="762000" cy="259045"/>
    <xdr:sp macro="" textlink="">
      <xdr:nvSpPr>
        <xdr:cNvPr id="396" name="公債費負担の状況平均値テキスト">
          <a:extLst>
            <a:ext uri="{FF2B5EF4-FFF2-40B4-BE49-F238E27FC236}">
              <a16:creationId xmlns:a16="http://schemas.microsoft.com/office/drawing/2014/main" id="{00000000-0008-0000-0300-00008C010000}"/>
            </a:ext>
          </a:extLst>
        </xdr:cNvPr>
        <xdr:cNvSpPr txBox="1"/>
      </xdr:nvSpPr>
      <xdr:spPr>
        <a:xfrm>
          <a:off x="17106900" y="6729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25929</xdr:rowOff>
    </xdr:from>
    <xdr:to>
      <xdr:col>81</xdr:col>
      <xdr:colOff>95250</xdr:colOff>
      <xdr:row>40</xdr:row>
      <xdr:rowOff>127529</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6967200" y="68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46038</xdr:rowOff>
    </xdr:from>
    <xdr:to>
      <xdr:col>77</xdr:col>
      <xdr:colOff>44450</xdr:colOff>
      <xdr:row>41</xdr:row>
      <xdr:rowOff>126471</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5290800" y="707548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127652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46038</xdr:rowOff>
    </xdr:to>
    <xdr:cxnSp macro="">
      <xdr:nvCxnSpPr>
        <xdr:cNvPr id="401" name="直線コネクタ 400">
          <a:extLst>
            <a:ext uri="{FF2B5EF4-FFF2-40B4-BE49-F238E27FC236}">
              <a16:creationId xmlns:a16="http://schemas.microsoft.com/office/drawing/2014/main" id="{00000000-0008-0000-0300-000091010000}"/>
            </a:ext>
          </a:extLst>
        </xdr:cNvPr>
        <xdr:cNvCxnSpPr/>
      </xdr:nvCxnSpPr>
      <xdr:spPr>
        <a:xfrm>
          <a:off x="14401800" y="7025217"/>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167217</xdr:rowOff>
    </xdr:to>
    <xdr:cxnSp macro="">
      <xdr:nvCxnSpPr>
        <xdr:cNvPr id="404" name="直線コネクタ 403">
          <a:extLst>
            <a:ext uri="{FF2B5EF4-FFF2-40B4-BE49-F238E27FC236}">
              <a16:creationId xmlns:a16="http://schemas.microsoft.com/office/drawing/2014/main" id="{00000000-0008-0000-0300-000094010000}"/>
            </a:ext>
          </a:extLst>
        </xdr:cNvPr>
        <xdr:cNvCxnSpPr/>
      </xdr:nvCxnSpPr>
      <xdr:spPr>
        <a:xfrm>
          <a:off x="13512800" y="698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405" name="フローチャート: 判断 404">
          <a:extLst>
            <a:ext uri="{FF2B5EF4-FFF2-40B4-BE49-F238E27FC236}">
              <a16:creationId xmlns:a16="http://schemas.microsoft.com/office/drawing/2014/main" id="{00000000-0008-0000-0300-000095010000}"/>
            </a:ext>
          </a:extLst>
        </xdr:cNvPr>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96308</xdr:rowOff>
    </xdr:from>
    <xdr:to>
      <xdr:col>64</xdr:col>
      <xdr:colOff>152400</xdr:colOff>
      <xdr:row>41</xdr:row>
      <xdr:rowOff>26458</xdr:rowOff>
    </xdr:to>
    <xdr:sp macro="" textlink="">
      <xdr:nvSpPr>
        <xdr:cNvPr id="407" name="フローチャート: 判断 406">
          <a:extLst>
            <a:ext uri="{FF2B5EF4-FFF2-40B4-BE49-F238E27FC236}">
              <a16:creationId xmlns:a16="http://schemas.microsoft.com/office/drawing/2014/main" id="{00000000-0008-0000-0300-000097010000}"/>
            </a:ext>
          </a:extLst>
        </xdr:cNvPr>
        <xdr:cNvSpPr/>
      </xdr:nvSpPr>
      <xdr:spPr>
        <a:xfrm>
          <a:off x="13462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11235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4763</xdr:rowOff>
    </xdr:from>
    <xdr:to>
      <xdr:col>81</xdr:col>
      <xdr:colOff>95250</xdr:colOff>
      <xdr:row>42</xdr:row>
      <xdr:rowOff>106363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6967200" y="720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148290</xdr:rowOff>
    </xdr:from>
    <xdr:ext cx="762000" cy="259045"/>
    <xdr:sp macro="" textlink="">
      <xdr:nvSpPr>
        <xdr:cNvPr id="415" name="公債費負担の状況該当値テキスト">
          <a:extLst>
            <a:ext uri="{FF2B5EF4-FFF2-40B4-BE49-F238E27FC236}">
              <a16:creationId xmlns:a16="http://schemas.microsoft.com/office/drawing/2014/main" id="{00000000-0008-0000-0300-00009F010000}"/>
            </a:ext>
          </a:extLst>
        </xdr:cNvPr>
        <xdr:cNvSpPr txBox="1"/>
      </xdr:nvSpPr>
      <xdr:spPr>
        <a:xfrm>
          <a:off x="17106900" y="717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75671</xdr:rowOff>
    </xdr:from>
    <xdr:to>
      <xdr:col>77</xdr:col>
      <xdr:colOff>95250</xdr:colOff>
      <xdr:row>42</xdr:row>
      <xdr:rowOff>5821</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6129000" y="710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162048</xdr:rowOff>
    </xdr:from>
    <xdr:ext cx="7366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798800" y="7191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166688</xdr:rowOff>
    </xdr:from>
    <xdr:to>
      <xdr:col>73</xdr:col>
      <xdr:colOff>44450</xdr:colOff>
      <xdr:row>41</xdr:row>
      <xdr:rowOff>96838</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5240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81615</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4909800" y="71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20" name="楕円 419">
          <a:extLst>
            <a:ext uri="{FF2B5EF4-FFF2-40B4-BE49-F238E27FC236}">
              <a16:creationId xmlns:a16="http://schemas.microsoft.com/office/drawing/2014/main" id="{00000000-0008-0000-0300-0000A4010000}"/>
            </a:ext>
          </a:extLst>
        </xdr:cNvPr>
        <xdr:cNvSpPr/>
      </xdr:nvSpPr>
      <xdr:spPr>
        <a:xfrm>
          <a:off x="14351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31344</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4020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22" name="楕円 421">
          <a:extLst>
            <a:ext uri="{FF2B5EF4-FFF2-40B4-BE49-F238E27FC236}">
              <a16:creationId xmlns:a16="http://schemas.microsoft.com/office/drawing/2014/main" id="{00000000-0008-0000-0300-0000A6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32" name="正方形/長方形 431">
          <a:extLst>
            <a:ext uri="{FF2B5EF4-FFF2-40B4-BE49-F238E27FC236}">
              <a16:creationId xmlns:a16="http://schemas.microsoft.com/office/drawing/2014/main" id="{00000000-0008-0000-0300-0000B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正方形/長方形 432">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4" name="正方形/長方形 433">
          <a:extLst>
            <a:ext uri="{FF2B5EF4-FFF2-40B4-BE49-F238E27FC236}">
              <a16:creationId xmlns:a16="http://schemas.microsoft.com/office/drawing/2014/main" id="{00000000-0008-0000-0300-0000B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5" name="正方形/長方形 434">
          <a:extLst>
            <a:ext uri="{FF2B5EF4-FFF2-40B4-BE49-F238E27FC236}">
              <a16:creationId xmlns:a16="http://schemas.microsoft.com/office/drawing/2014/main" id="{00000000-0008-0000-0300-0000B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２３．１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３８．３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ポイント上回っている。この要因として、将来負担すべき地方債の現在高の繰上償還に取り組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み、下水道事業会計においても令和３年度をピークに公営企業債現在高が減少していることに加え、令和５年度に地方債発行を抑制し現在高が大幅に減少したことが要因と分析している。今後、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遊佐パーキングエリアタウン整備事業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等の大型の事業が控えていることもあり、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これまでも財政調整基金や各種特定目的基金への積立てを行ってきたところではあるが、より一層の積み増しを図り財政の健全化に努める。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53" name="将来負担の状況グラフ枠">
          <a:extLst>
            <a:ext uri="{FF2B5EF4-FFF2-40B4-BE49-F238E27FC236}">
              <a16:creationId xmlns:a16="http://schemas.microsoft.com/office/drawing/2014/main" id="{00000000-0008-0000-0300-0000C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147683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7018000" y="2313214"/>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119760</xdr:rowOff>
    </xdr:from>
    <xdr:ext cx="762000" cy="259045"/>
    <xdr:sp macro="" textlink="">
      <xdr:nvSpPr>
        <xdr:cNvPr id="455" name="将来負担の状況最小値テキスト">
          <a:extLst>
            <a:ext uri="{FF2B5EF4-FFF2-40B4-BE49-F238E27FC236}">
              <a16:creationId xmlns:a16="http://schemas.microsoft.com/office/drawing/2014/main" id="{00000000-0008-0000-0300-0000C7010000}"/>
            </a:ext>
          </a:extLst>
        </xdr:cNvPr>
        <xdr:cNvSpPr txBox="1"/>
      </xdr:nvSpPr>
      <xdr:spPr>
        <a:xfrm>
          <a:off x="17106900" y="389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147683</xdr:rowOff>
    </xdr:from>
    <xdr:to>
      <xdr:col>81</xdr:col>
      <xdr:colOff>133350</xdr:colOff>
      <xdr:row>22</xdr:row>
      <xdr:rowOff>147683</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6929100" y="391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7" name="将来負担の状況最大値テキスト">
          <a:extLst>
            <a:ext uri="{FF2B5EF4-FFF2-40B4-BE49-F238E27FC236}">
              <a16:creationId xmlns:a16="http://schemas.microsoft.com/office/drawing/2014/main" id="{00000000-0008-0000-0300-0000C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10100</xdr:rowOff>
    </xdr:from>
    <xdr:to>
      <xdr:col>81</xdr:col>
      <xdr:colOff>44450</xdr:colOff>
      <xdr:row>17</xdr:row>
      <xdr:rowOff>104079</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flipV="1">
          <a:off x="16179800" y="2753300"/>
          <a:ext cx="8382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60" name="将来負担の状況平均値テキスト">
          <a:extLst>
            <a:ext uri="{FF2B5EF4-FFF2-40B4-BE49-F238E27FC236}">
              <a16:creationId xmlns:a16="http://schemas.microsoft.com/office/drawing/2014/main" id="{00000000-0008-0000-0300-0000C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97185</xdr:rowOff>
    </xdr:from>
    <xdr:to>
      <xdr:col>77</xdr:col>
      <xdr:colOff>44450</xdr:colOff>
      <xdr:row>17</xdr:row>
      <xdr:rowOff>104079</xdr:rowOff>
    </xdr:to>
    <xdr:cxnSp macro="">
      <xdr:nvCxnSpPr>
        <xdr:cNvPr id="462" name="直線コネクタ 461">
          <a:extLst>
            <a:ext uri="{FF2B5EF4-FFF2-40B4-BE49-F238E27FC236}">
              <a16:creationId xmlns:a16="http://schemas.microsoft.com/office/drawing/2014/main" id="{00000000-0008-0000-0300-0000CE010000}"/>
            </a:ext>
          </a:extLst>
        </xdr:cNvPr>
        <xdr:cNvCxnSpPr/>
      </xdr:nvCxnSpPr>
      <xdr:spPr>
        <a:xfrm>
          <a:off x="15290800" y="301183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97185</xdr:rowOff>
    </xdr:from>
    <xdr:to>
      <xdr:col>72</xdr:col>
      <xdr:colOff>203200</xdr:colOff>
      <xdr:row>18</xdr:row>
      <xdr:rowOff>26851</xdr:rowOff>
    </xdr:to>
    <xdr:cxnSp macro="">
      <xdr:nvCxnSpPr>
        <xdr:cNvPr id="465" name="直線コネクタ 464">
          <a:extLst>
            <a:ext uri="{FF2B5EF4-FFF2-40B4-BE49-F238E27FC236}">
              <a16:creationId xmlns:a16="http://schemas.microsoft.com/office/drawing/2014/main" id="{00000000-0008-0000-0300-0000D1010000}"/>
            </a:ext>
          </a:extLst>
        </xdr:cNvPr>
        <xdr:cNvCxnSpPr/>
      </xdr:nvCxnSpPr>
      <xdr:spPr>
        <a:xfrm flipV="1">
          <a:off x="14401800" y="3011835"/>
          <a:ext cx="8890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131233</xdr:rowOff>
    </xdr:from>
    <xdr:to>
      <xdr:col>73</xdr:col>
      <xdr:colOff>44450</xdr:colOff>
      <xdr:row>14</xdr:row>
      <xdr:rowOff>61383</xdr:rowOff>
    </xdr:to>
    <xdr:sp macro="" textlink="">
      <xdr:nvSpPr>
        <xdr:cNvPr id="466" name="フローチャート: 判断 465">
          <a:extLst>
            <a:ext uri="{FF2B5EF4-FFF2-40B4-BE49-F238E27FC236}">
              <a16:creationId xmlns:a16="http://schemas.microsoft.com/office/drawing/2014/main" id="{00000000-0008-0000-0300-0000D2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144296</xdr:rowOff>
    </xdr:from>
    <xdr:to>
      <xdr:col>68</xdr:col>
      <xdr:colOff>152400</xdr:colOff>
      <xdr:row>18</xdr:row>
      <xdr:rowOff>26851</xdr:rowOff>
    </xdr:to>
    <xdr:cxnSp macro="">
      <xdr:nvCxnSpPr>
        <xdr:cNvPr id="468" name="直線コネクタ 467">
          <a:extLst>
            <a:ext uri="{FF2B5EF4-FFF2-40B4-BE49-F238E27FC236}">
              <a16:creationId xmlns:a16="http://schemas.microsoft.com/office/drawing/2014/main" id="{00000000-0008-0000-0300-0000D4010000}"/>
            </a:ext>
          </a:extLst>
        </xdr:cNvPr>
        <xdr:cNvCxnSpPr/>
      </xdr:nvCxnSpPr>
      <xdr:spPr>
        <a:xfrm>
          <a:off x="13512800" y="3058946"/>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132140</xdr:rowOff>
    </xdr:from>
    <xdr:to>
      <xdr:col>68</xdr:col>
      <xdr:colOff>203200</xdr:colOff>
      <xdr:row>15</xdr:row>
      <xdr:rowOff>62290</xdr:rowOff>
    </xdr:to>
    <xdr:sp macro="" textlink="">
      <xdr:nvSpPr>
        <xdr:cNvPr id="469" name="フローチャート: 判断 468">
          <a:extLst>
            <a:ext uri="{FF2B5EF4-FFF2-40B4-BE49-F238E27FC236}">
              <a16:creationId xmlns:a16="http://schemas.microsoft.com/office/drawing/2014/main" id="{00000000-0008-0000-0300-0000D5010000}"/>
            </a:ext>
          </a:extLst>
        </xdr:cNvPr>
        <xdr:cNvSpPr/>
      </xdr:nvSpPr>
      <xdr:spPr>
        <a:xfrm>
          <a:off x="14351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72467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103414</xdr:rowOff>
    </xdr:from>
    <xdr:to>
      <xdr:col>64</xdr:col>
      <xdr:colOff>152400</xdr:colOff>
      <xdr:row>15</xdr:row>
      <xdr:rowOff>33564</xdr:rowOff>
    </xdr:to>
    <xdr:sp macro="" textlink="">
      <xdr:nvSpPr>
        <xdr:cNvPr id="471" name="フローチャート: 判断 470">
          <a:extLst>
            <a:ext uri="{FF2B5EF4-FFF2-40B4-BE49-F238E27FC236}">
              <a16:creationId xmlns:a16="http://schemas.microsoft.com/office/drawing/2014/main" id="{00000000-0008-0000-0300-0000D7010000}"/>
            </a:ext>
          </a:extLst>
        </xdr:cNvPr>
        <xdr:cNvSpPr/>
      </xdr:nvSpPr>
      <xdr:spPr>
        <a:xfrm>
          <a:off x="13462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43741</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130750</xdr:rowOff>
    </xdr:from>
    <xdr:to>
      <xdr:col>81</xdr:col>
      <xdr:colOff>95250</xdr:colOff>
      <xdr:row>16</xdr:row>
      <xdr:rowOff>60900</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6967200" y="270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102827</xdr:rowOff>
    </xdr:from>
    <xdr:ext cx="762000" cy="259045"/>
    <xdr:sp macro="" textlink="">
      <xdr:nvSpPr>
        <xdr:cNvPr id="479" name="将来負担の状況該当値テキスト">
          <a:extLst>
            <a:ext uri="{FF2B5EF4-FFF2-40B4-BE49-F238E27FC236}">
              <a16:creationId xmlns:a16="http://schemas.microsoft.com/office/drawing/2014/main" id="{00000000-0008-0000-0300-0000DF010000}"/>
            </a:ext>
          </a:extLst>
        </xdr:cNvPr>
        <xdr:cNvSpPr txBox="1"/>
      </xdr:nvSpPr>
      <xdr:spPr>
        <a:xfrm>
          <a:off x="17106900" y="26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53279</xdr:rowOff>
    </xdr:from>
    <xdr:to>
      <xdr:col>77</xdr:col>
      <xdr:colOff>95250</xdr:colOff>
      <xdr:row>17</xdr:row>
      <xdr:rowOff>154879</xdr:rowOff>
    </xdr:to>
    <xdr:sp macro="" textlink="">
      <xdr:nvSpPr>
        <xdr:cNvPr id="480" name="楕円 479">
          <a:extLst>
            <a:ext uri="{FF2B5EF4-FFF2-40B4-BE49-F238E27FC236}">
              <a16:creationId xmlns:a16="http://schemas.microsoft.com/office/drawing/2014/main" id="{00000000-0008-0000-0300-0000E0010000}"/>
            </a:ext>
          </a:extLst>
        </xdr:cNvPr>
        <xdr:cNvSpPr/>
      </xdr:nvSpPr>
      <xdr:spPr>
        <a:xfrm>
          <a:off x="16129000" y="296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139656</xdr:rowOff>
    </xdr:from>
    <xdr:ext cx="736600" cy="259045"/>
    <xdr:sp macro="" textlink="">
      <xdr:nvSpPr>
        <xdr:cNvPr id="481" name="テキスト ボックス 480">
          <a:extLst>
            <a:ext uri="{FF2B5EF4-FFF2-40B4-BE49-F238E27FC236}">
              <a16:creationId xmlns:a16="http://schemas.microsoft.com/office/drawing/2014/main" id="{00000000-0008-0000-0300-0000E1010000}"/>
            </a:ext>
          </a:extLst>
        </xdr:cNvPr>
        <xdr:cNvSpPr txBox="1"/>
      </xdr:nvSpPr>
      <xdr:spPr>
        <a:xfrm>
          <a:off x="15798800" y="3054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46385</xdr:rowOff>
    </xdr:from>
    <xdr:to>
      <xdr:col>73</xdr:col>
      <xdr:colOff>44450</xdr:colOff>
      <xdr:row>17</xdr:row>
      <xdr:rowOff>147985</xdr:rowOff>
    </xdr:to>
    <xdr:sp macro="" textlink="">
      <xdr:nvSpPr>
        <xdr:cNvPr id="482" name="楕円 481">
          <a:extLst>
            <a:ext uri="{FF2B5EF4-FFF2-40B4-BE49-F238E27FC236}">
              <a16:creationId xmlns:a16="http://schemas.microsoft.com/office/drawing/2014/main" id="{00000000-0008-0000-0300-0000E2010000}"/>
            </a:ext>
          </a:extLst>
        </xdr:cNvPr>
        <xdr:cNvSpPr/>
      </xdr:nvSpPr>
      <xdr:spPr>
        <a:xfrm>
          <a:off x="15240000" y="29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132762</xdr:rowOff>
    </xdr:from>
    <xdr:ext cx="762000" cy="259045"/>
    <xdr:sp macro="" textlink="">
      <xdr:nvSpPr>
        <xdr:cNvPr id="483" name="テキスト ボックス 482">
          <a:extLst>
            <a:ext uri="{FF2B5EF4-FFF2-40B4-BE49-F238E27FC236}">
              <a16:creationId xmlns:a16="http://schemas.microsoft.com/office/drawing/2014/main" id="{00000000-0008-0000-0300-0000E3010000}"/>
            </a:ext>
          </a:extLst>
        </xdr:cNvPr>
        <xdr:cNvSpPr txBox="1"/>
      </xdr:nvSpPr>
      <xdr:spPr>
        <a:xfrm>
          <a:off x="14909800" y="304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147501</xdr:rowOff>
    </xdr:from>
    <xdr:to>
      <xdr:col>68</xdr:col>
      <xdr:colOff>203200</xdr:colOff>
      <xdr:row>18</xdr:row>
      <xdr:rowOff>77651</xdr:rowOff>
    </xdr:to>
    <xdr:sp macro="" textlink="">
      <xdr:nvSpPr>
        <xdr:cNvPr id="484" name="楕円 483">
          <a:extLst>
            <a:ext uri="{FF2B5EF4-FFF2-40B4-BE49-F238E27FC236}">
              <a16:creationId xmlns:a16="http://schemas.microsoft.com/office/drawing/2014/main" id="{00000000-0008-0000-0300-0000E4010000}"/>
            </a:ext>
          </a:extLst>
        </xdr:cNvPr>
        <xdr:cNvSpPr/>
      </xdr:nvSpPr>
      <xdr:spPr>
        <a:xfrm>
          <a:off x="143510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62428</xdr:rowOff>
    </xdr:from>
    <xdr:ext cx="762000" cy="259045"/>
    <xdr:sp macro="" textlink="">
      <xdr:nvSpPr>
        <xdr:cNvPr id="485" name="テキスト ボックス 484">
          <a:extLst>
            <a:ext uri="{FF2B5EF4-FFF2-40B4-BE49-F238E27FC236}">
              <a16:creationId xmlns:a16="http://schemas.microsoft.com/office/drawing/2014/main" id="{00000000-0008-0000-0300-0000E5010000}"/>
            </a:ext>
          </a:extLst>
        </xdr:cNvPr>
        <xdr:cNvSpPr txBox="1"/>
      </xdr:nvSpPr>
      <xdr:spPr>
        <a:xfrm>
          <a:off x="14020800" y="314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93496</xdr:rowOff>
    </xdr:from>
    <xdr:to>
      <xdr:col>64</xdr:col>
      <xdr:colOff>152400</xdr:colOff>
      <xdr:row>18</xdr:row>
      <xdr:rowOff>23646</xdr:rowOff>
    </xdr:to>
    <xdr:sp macro="" textlink="">
      <xdr:nvSpPr>
        <xdr:cNvPr id="486" name="楕円 485">
          <a:extLst>
            <a:ext uri="{FF2B5EF4-FFF2-40B4-BE49-F238E27FC236}">
              <a16:creationId xmlns:a16="http://schemas.microsoft.com/office/drawing/2014/main" id="{00000000-0008-0000-0300-0000E6010000}"/>
            </a:ext>
          </a:extLst>
        </xdr:cNvPr>
        <xdr:cNvSpPr/>
      </xdr:nvSpPr>
      <xdr:spPr>
        <a:xfrm>
          <a:off x="13462000" y="30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8423</xdr:rowOff>
    </xdr:from>
    <xdr:ext cx="762000" cy="259045"/>
    <xdr:sp macro="" textlink="">
      <xdr:nvSpPr>
        <xdr:cNvPr id="487" name="テキスト ボックス 486">
          <a:extLst>
            <a:ext uri="{FF2B5EF4-FFF2-40B4-BE49-F238E27FC236}">
              <a16:creationId xmlns:a16="http://schemas.microsoft.com/office/drawing/2014/main" id="{00000000-0008-0000-0300-0000E7010000}"/>
            </a:ext>
          </a:extLst>
        </xdr:cNvPr>
        <xdr:cNvSpPr txBox="1"/>
      </xdr:nvSpPr>
      <xdr:spPr>
        <a:xfrm>
          <a:off x="13131800" y="309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12,467
12,387
208.39
10,950,038
10,340,742
572,220
5,253,962
8,968,588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平成１７年度に策定した「遊佐町まちづくり再編プラン」に基づき、職員数を以後１０年間で４０名以上削減するという目標に従い、これまでに目標値を超える削減が達成された。令和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年度においても、類似団体に比べ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ポイント低い数値を示しているが、今後は大幅な人員削減が見込めないことから、現状数値を維持できるよう行財政改革に努めていく。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xdr:rowOff>
    </xdr:from>
    <xdr:to>
      <xdr:col>24</xdr:col>
      <xdr:colOff>25400</xdr:colOff>
      <xdr:row>36</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772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78757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30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104157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142257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ポイント下回っているが、引き続き少子化対策と併せて定住化対策、雇用対策等を強力に推進していく予定であり、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それらに係る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委託料等が増加することにより数値が上昇していくものと想定される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。更に、近年の物価</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高騰や人件費上昇による業務経費の増額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も見込まれる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ことから、経常経費の見直し・節減を図っていく。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81280</xdr:rowOff>
    </xdr:from>
    <xdr:to>
      <xdr:col>82</xdr:col>
      <xdr:colOff>107950</xdr:colOff>
      <xdr:row>20</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1013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161290</xdr:rowOff>
    </xdr:from>
    <xdr:to>
      <xdr:col>82</xdr:col>
      <xdr:colOff>196850</xdr:colOff>
      <xdr:row>20</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59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167657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5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81280</xdr:rowOff>
    </xdr:from>
    <xdr:to>
      <xdr:col>82</xdr:col>
      <xdr:colOff>196850</xdr:colOff>
      <xdr:row>13</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1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81280</xdr:rowOff>
    </xdr:from>
    <xdr:to>
      <xdr:col>82</xdr:col>
      <xdr:colOff>107950</xdr:colOff>
      <xdr:row>14</xdr:row>
      <xdr:rowOff>86995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4815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31132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602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155575</xdr:rowOff>
    </xdr:from>
    <xdr:to>
      <xdr:col>78</xdr:col>
      <xdr:colOff>69850</xdr:colOff>
      <xdr:row>14</xdr:row>
      <xdr:rowOff>81280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38442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99712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155575</xdr:rowOff>
    </xdr:from>
    <xdr:to>
      <xdr:col>73</xdr:col>
      <xdr:colOff>180975</xdr:colOff>
      <xdr:row>14</xdr:row>
      <xdr:rowOff>35560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3844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121920</xdr:rowOff>
    </xdr:from>
    <xdr:to>
      <xdr:col>74</xdr:col>
      <xdr:colOff>31750</xdr:colOff>
      <xdr:row>15</xdr:row>
      <xdr:rowOff>52070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36847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35560</xdr:rowOff>
    </xdr:from>
    <xdr:to>
      <xdr:col>69</xdr:col>
      <xdr:colOff>92075</xdr:colOff>
      <xdr:row>15</xdr:row>
      <xdr:rowOff>29845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43586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144780</xdr:rowOff>
    </xdr:from>
    <xdr:to>
      <xdr:col>69</xdr:col>
      <xdr:colOff>142875</xdr:colOff>
      <xdr:row>15</xdr:row>
      <xdr:rowOff>74930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59707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116205</xdr:rowOff>
    </xdr:from>
    <xdr:to>
      <xdr:col>65</xdr:col>
      <xdr:colOff>53975</xdr:colOff>
      <xdr:row>16</xdr:row>
      <xdr:rowOff>46355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31132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36195</xdr:rowOff>
    </xdr:from>
    <xdr:to>
      <xdr:col>82</xdr:col>
      <xdr:colOff>158750</xdr:colOff>
      <xdr:row>14</xdr:row>
      <xdr:rowOff>137795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52722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281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30480</xdr:rowOff>
    </xdr:from>
    <xdr:to>
      <xdr:col>78</xdr:col>
      <xdr:colOff>120650</xdr:colOff>
      <xdr:row>14</xdr:row>
      <xdr:rowOff>132080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142257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9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104775</xdr:rowOff>
    </xdr:from>
    <xdr:to>
      <xdr:col>74</xdr:col>
      <xdr:colOff>31750</xdr:colOff>
      <xdr:row>14</xdr:row>
      <xdr:rowOff>34925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45102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0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156210</xdr:rowOff>
    </xdr:from>
    <xdr:to>
      <xdr:col>69</xdr:col>
      <xdr:colOff>142875</xdr:colOff>
      <xdr:row>14</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96537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150495</xdr:rowOff>
    </xdr:from>
    <xdr:to>
      <xdr:col>65</xdr:col>
      <xdr:colOff>53975</xdr:colOff>
      <xdr:row>15</xdr:row>
      <xdr:rowOff>80645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5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90822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3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は、障がい福祉対策経費や少子化対策推進のための出産・子育て支援対策経費が増加していくものと想定されることから、これらの施策に要する経費の財源の確保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615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50800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80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56</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99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613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57150</xdr:rowOff>
    </xdr:from>
    <xdr:to>
      <xdr:col>11</xdr:col>
      <xdr:colOff>60325</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0</xdr:rowOff>
    </xdr:from>
    <xdr:to>
      <xdr:col>20</xdr:col>
      <xdr:colOff>38100</xdr:colOff>
      <xdr:row>55</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111777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り、類似団体内では下位の数値を示している。今後は特別会計の中でも特に国民健康保険特別会計への繰出金増額が避けられず、数値は上昇していくものと想定されることから、経常経費の節減とあわせて、国保税の適正化に向けた検討により繰出金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92710</xdr:rowOff>
    </xdr:from>
    <xdr:to>
      <xdr:col>82</xdr:col>
      <xdr:colOff>107950</xdr:colOff>
      <xdr:row>60</xdr:row>
      <xdr:rowOff>27940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17956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28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27940</xdr:rowOff>
    </xdr:from>
    <xdr:to>
      <xdr:col>82</xdr:col>
      <xdr:colOff>196850</xdr:colOff>
      <xdr:row>60</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1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7637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92710</xdr:rowOff>
    </xdr:from>
    <xdr:to>
      <xdr:col>82</xdr:col>
      <xdr:colOff>196850</xdr:colOff>
      <xdr:row>53</xdr:row>
      <xdr:rowOff>92710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27940</xdr:rowOff>
    </xdr:from>
    <xdr:to>
      <xdr:col>82</xdr:col>
      <xdr:colOff>107950</xdr:colOff>
      <xdr:row>60</xdr:row>
      <xdr:rowOff>111760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103149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31767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461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43180</xdr:rowOff>
    </xdr:from>
    <xdr:to>
      <xdr:col>78</xdr:col>
      <xdr:colOff>69850</xdr:colOff>
      <xdr:row>60</xdr:row>
      <xdr:rowOff>111760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1033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31767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43180</xdr:rowOff>
    </xdr:from>
    <xdr:to>
      <xdr:col>73</xdr:col>
      <xdr:colOff>180975</xdr:colOff>
      <xdr:row>60</xdr:row>
      <xdr:rowOff>104140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3301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60</xdr:row>
      <xdr:rowOff>104140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337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148590</xdr:rowOff>
    </xdr:from>
    <xdr:to>
      <xdr:col>82</xdr:col>
      <xdr:colOff>158750</xdr:colOff>
      <xdr:row>60</xdr:row>
      <xdr:rowOff>78740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57167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7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60960</xdr:rowOff>
    </xdr:from>
    <xdr:to>
      <xdr:col>78</xdr:col>
      <xdr:colOff>120650</xdr:colOff>
      <xdr:row>60</xdr:row>
      <xdr:rowOff>162560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34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147337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43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163830</xdr:rowOff>
    </xdr:from>
    <xdr:to>
      <xdr:col>74</xdr:col>
      <xdr:colOff>31750</xdr:colOff>
      <xdr:row>60</xdr:row>
      <xdr:rowOff>93980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78757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53340</xdr:rowOff>
    </xdr:from>
    <xdr:to>
      <xdr:col>69</xdr:col>
      <xdr:colOff>142875</xdr:colOff>
      <xdr:row>60</xdr:row>
      <xdr:rowOff>154940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139717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ポイント下回っており、昨年度より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41</xdr:row>
      <xdr:rowOff>78994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5988"/>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51071</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8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78994</xdr:rowOff>
    </xdr:from>
    <xdr:to>
      <xdr:col>82</xdr:col>
      <xdr:colOff>196850</xdr:colOff>
      <xdr:row>41</xdr:row>
      <xdr:rowOff>78994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88138</xdr:rowOff>
    </xdr:from>
    <xdr:to>
      <xdr:col>82</xdr:col>
      <xdr:colOff>107950</xdr:colOff>
      <xdr:row>33</xdr:row>
      <xdr:rowOff>143002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74598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98569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32</xdr:row>
      <xdr:rowOff>168148</xdr:rowOff>
    </xdr:from>
    <xdr:to>
      <xdr:col>78</xdr:col>
      <xdr:colOff>69850</xdr:colOff>
      <xdr:row>33</xdr:row>
      <xdr:rowOff>88138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6545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32</xdr:row>
      <xdr:rowOff>168148</xdr:rowOff>
    </xdr:from>
    <xdr:to>
      <xdr:col>73</xdr:col>
      <xdr:colOff>180975</xdr:colOff>
      <xdr:row>33</xdr:row>
      <xdr:rowOff>133858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65454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124206</xdr:rowOff>
    </xdr:from>
    <xdr:to>
      <xdr:col>74</xdr:col>
      <xdr:colOff>31750</xdr:colOff>
      <xdr:row>36</xdr:row>
      <xdr:rowOff>54356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39133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5842</xdr:rowOff>
    </xdr:from>
    <xdr:to>
      <xdr:col>69</xdr:col>
      <xdr:colOff>92075</xdr:colOff>
      <xdr:row>33</xdr:row>
      <xdr:rowOff>133858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6636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169926</xdr:rowOff>
    </xdr:from>
    <xdr:to>
      <xdr:col>69</xdr:col>
      <xdr:colOff>142875</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84853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155719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92202</xdr:rowOff>
    </xdr:from>
    <xdr:to>
      <xdr:col>82</xdr:col>
      <xdr:colOff>158750</xdr:colOff>
      <xdr:row>34</xdr:row>
      <xdr:rowOff>22352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75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779</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37338</xdr:rowOff>
    </xdr:from>
    <xdr:to>
      <xdr:col>78</xdr:col>
      <xdr:colOff>120650</xdr:colOff>
      <xdr:row>33</xdr:row>
      <xdr:rowOff>138938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149115</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464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117348</xdr:rowOff>
    </xdr:from>
    <xdr:to>
      <xdr:col>74</xdr:col>
      <xdr:colOff>31750</xdr:colOff>
      <xdr:row>33</xdr:row>
      <xdr:rowOff>47498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6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57675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37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83058</xdr:rowOff>
    </xdr:from>
    <xdr:to>
      <xdr:col>69</xdr:col>
      <xdr:colOff>142875</xdr:colOff>
      <xdr:row>34</xdr:row>
      <xdr:rowOff>13208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7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23385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50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32</xdr:row>
      <xdr:rowOff>126492</xdr:rowOff>
    </xdr:from>
    <xdr:to>
      <xdr:col>65</xdr:col>
      <xdr:colOff>53975</xdr:colOff>
      <xdr:row>33</xdr:row>
      <xdr:rowOff>56642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61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66819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38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１８．８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た。これまで、地方債の繰上償還を重点的に実施してきた結果、繰上償還に伴う公債費としての元金が増大してきた一方で、後年度の公債費負担の平準化が図られてきたものと分析している。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広畑橋改築事業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に伴う地方債の償還が始まることから、計画的に繰上償還に取り組んでいく。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21844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411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165371</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21844</xdr:rowOff>
    </xdr:from>
    <xdr:to>
      <xdr:col>24</xdr:col>
      <xdr:colOff>114300</xdr:colOff>
      <xdr:row>80</xdr:row>
      <xdr:rowOff>21844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xdr:rowOff>
    </xdr:from>
    <xdr:to>
      <xdr:col>24</xdr:col>
      <xdr:colOff>25400</xdr:colOff>
      <xdr:row>78</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376656"/>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101854</xdr:rowOff>
    </xdr:from>
    <xdr:to>
      <xdr:col>19</xdr:col>
      <xdr:colOff>187325</xdr:colOff>
      <xdr:row>78</xdr:row>
      <xdr:rowOff>3556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3035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135399</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101854</xdr:rowOff>
    </xdr:from>
    <xdr:to>
      <xdr:col>15</xdr:col>
      <xdr:colOff>98425</xdr:colOff>
      <xdr:row>77</xdr:row>
      <xdr:rowOff>120142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303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5335</xdr:rowOff>
    </xdr:from>
    <xdr:to>
      <xdr:col>15</xdr:col>
      <xdr:colOff>149225</xdr:colOff>
      <xdr:row>77</xdr:row>
      <xdr:rowOff>106935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117112</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106426</xdr:rowOff>
    </xdr:from>
    <xdr:to>
      <xdr:col>11</xdr:col>
      <xdr:colOff>9525</xdr:colOff>
      <xdr:row>77</xdr:row>
      <xdr:rowOff>120142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308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167403</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21337</xdr:rowOff>
    </xdr:from>
    <xdr:to>
      <xdr:col>24</xdr:col>
      <xdr:colOff>76200</xdr:colOff>
      <xdr:row>78</xdr:row>
      <xdr:rowOff>122937</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164864</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124206</xdr:rowOff>
    </xdr:from>
    <xdr:to>
      <xdr:col>20</xdr:col>
      <xdr:colOff>38100</xdr:colOff>
      <xdr:row>78</xdr:row>
      <xdr:rowOff>54356</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39133</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51054</xdr:rowOff>
    </xdr:from>
    <xdr:to>
      <xdr:col>15</xdr:col>
      <xdr:colOff>149225</xdr:colOff>
      <xdr:row>77</xdr:row>
      <xdr:rowOff>152654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69342</xdr:rowOff>
    </xdr:from>
    <xdr:to>
      <xdr:col>11</xdr:col>
      <xdr:colOff>60325</xdr:colOff>
      <xdr:row>77</xdr:row>
      <xdr:rowOff>170942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公債費を除く経常収支比率は、これまで類似団体に比較して低い数値で推移してきており、令和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年度においては前年比で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回り、類似団体平均との差が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ポイントとなった。引き続き経常収支比率の改善に向け、歳入の確保、経費の節減に努めていく。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76708</xdr:rowOff>
    </xdr:from>
    <xdr:to>
      <xdr:col>82</xdr:col>
      <xdr:colOff>107950</xdr:colOff>
      <xdr:row>80</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764008"/>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xdr:rowOff>
    </xdr:from>
    <xdr:to>
      <xdr:col>82</xdr:col>
      <xdr:colOff>196850</xdr:colOff>
      <xdr:row>80</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163085</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50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76708</xdr:rowOff>
    </xdr:from>
    <xdr:to>
      <xdr:col>82</xdr:col>
      <xdr:colOff>196850</xdr:colOff>
      <xdr:row>74</xdr:row>
      <xdr:rowOff>76708</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7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147574</xdr:rowOff>
    </xdr:from>
    <xdr:to>
      <xdr:col>82</xdr:col>
      <xdr:colOff>107950</xdr:colOff>
      <xdr:row>76</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00632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84853</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42418</xdr:rowOff>
    </xdr:from>
    <xdr:to>
      <xdr:col>78</xdr:col>
      <xdr:colOff>69850</xdr:colOff>
      <xdr:row>76</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2901168"/>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30480</xdr:rowOff>
    </xdr:from>
    <xdr:to>
      <xdr:col>78</xdr:col>
      <xdr:colOff>120650</xdr:colOff>
      <xdr:row>76</xdr:row>
      <xdr:rowOff>132080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116857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42418</xdr:rowOff>
    </xdr:from>
    <xdr:to>
      <xdr:col>73</xdr:col>
      <xdr:colOff>180975</xdr:colOff>
      <xdr:row>76</xdr:row>
      <xdr:rowOff>62992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290116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87630</xdr:rowOff>
    </xdr:from>
    <xdr:to>
      <xdr:col>74</xdr:col>
      <xdr:colOff>31750</xdr:colOff>
      <xdr:row>76</xdr:row>
      <xdr:rowOff>17780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2557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62992</xdr:rowOff>
    </xdr:from>
    <xdr:to>
      <xdr:col>69</xdr:col>
      <xdr:colOff>92075</xdr:colOff>
      <xdr:row>76</xdr:row>
      <xdr:rowOff>108713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0931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4842</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96774</xdr:rowOff>
    </xdr:from>
    <xdr:to>
      <xdr:col>82</xdr:col>
      <xdr:colOff>158750</xdr:colOff>
      <xdr:row>76</xdr:row>
      <xdr:rowOff>26924</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113301</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80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xdr:rowOff>
    </xdr:from>
    <xdr:to>
      <xdr:col>78</xdr:col>
      <xdr:colOff>120650</xdr:colOff>
      <xdr:row>76</xdr:row>
      <xdr:rowOff>109220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119397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163068</xdr:rowOff>
    </xdr:from>
    <xdr:to>
      <xdr:col>74</xdr:col>
      <xdr:colOff>31750</xdr:colOff>
      <xdr:row>75</xdr:row>
      <xdr:rowOff>93218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103395</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61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xdr:rowOff>
    </xdr:from>
    <xdr:to>
      <xdr:col>69</xdr:col>
      <xdr:colOff>142875</xdr:colOff>
      <xdr:row>76</xdr:row>
      <xdr:rowOff>113792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123969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57913</xdr:rowOff>
    </xdr:from>
    <xdr:to>
      <xdr:col>65</xdr:col>
      <xdr:colOff>53975</xdr:colOff>
      <xdr:row>76</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169689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52598</xdr:rowOff>
    </xdr:from>
    <xdr:to>
      <xdr:col>29</xdr:col>
      <xdr:colOff>127000</xdr:colOff>
      <xdr:row>19</xdr:row>
      <xdr:rowOff>105137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57623"/>
          <a:ext cx="0" cy="1252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77214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105137</xdr:rowOff>
    </xdr:from>
    <xdr:to>
      <xdr:col>30</xdr:col>
      <xdr:colOff>25400</xdr:colOff>
      <xdr:row>19</xdr:row>
      <xdr:rowOff>105137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03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138975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0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52598</xdr:rowOff>
    </xdr:from>
    <xdr:to>
      <xdr:col>30</xdr:col>
      <xdr:colOff>25400</xdr:colOff>
      <xdr:row>12</xdr:row>
      <xdr:rowOff>52598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576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29431</xdr:rowOff>
    </xdr:from>
    <xdr:to>
      <xdr:col>29</xdr:col>
      <xdr:colOff>127000</xdr:colOff>
      <xdr:row>18</xdr:row>
      <xdr:rowOff>43049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63156"/>
          <a:ext cx="647700" cy="136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104958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957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88431</xdr:rowOff>
    </xdr:from>
    <xdr:to>
      <xdr:col>29</xdr:col>
      <xdr:colOff>177800</xdr:colOff>
      <xdr:row>18</xdr:row>
      <xdr:rowOff>18581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507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43049</xdr:rowOff>
    </xdr:from>
    <xdr:to>
      <xdr:col>26</xdr:col>
      <xdr:colOff>50800</xdr:colOff>
      <xdr:row>18</xdr:row>
      <xdr:rowOff>72127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76774"/>
          <a:ext cx="698500" cy="29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133714</xdr:rowOff>
    </xdr:from>
    <xdr:to>
      <xdr:col>26</xdr:col>
      <xdr:colOff>101600</xdr:colOff>
      <xdr:row>18</xdr:row>
      <xdr:rowOff>63864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74041</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64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72127</xdr:rowOff>
    </xdr:from>
    <xdr:to>
      <xdr:col>22</xdr:col>
      <xdr:colOff>114300</xdr:colOff>
      <xdr:row>18</xdr:row>
      <xdr:rowOff>86105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05852"/>
          <a:ext cx="698500" cy="13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149650</xdr:rowOff>
    </xdr:from>
    <xdr:to>
      <xdr:col>22</xdr:col>
      <xdr:colOff>165100</xdr:colOff>
      <xdr:row>18</xdr:row>
      <xdr:rowOff>79800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119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89977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86105</xdr:rowOff>
    </xdr:from>
    <xdr:to>
      <xdr:col>18</xdr:col>
      <xdr:colOff>177800</xdr:colOff>
      <xdr:row>18</xdr:row>
      <xdr:rowOff>120153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19830"/>
          <a:ext cx="698500" cy="34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9349</xdr:rowOff>
    </xdr:from>
    <xdr:to>
      <xdr:col>19</xdr:col>
      <xdr:colOff>38100</xdr:colOff>
      <xdr:row>18</xdr:row>
      <xdr:rowOff>110949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30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121126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1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13731</xdr:rowOff>
    </xdr:from>
    <xdr:to>
      <xdr:col>15</xdr:col>
      <xdr:colOff>101600</xdr:colOff>
      <xdr:row>18</xdr:row>
      <xdr:rowOff>115331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4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125508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1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150081</xdr:rowOff>
    </xdr:from>
    <xdr:to>
      <xdr:col>29</xdr:col>
      <xdr:colOff>177800</xdr:colOff>
      <xdr:row>18</xdr:row>
      <xdr:rowOff>80231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12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122158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8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163699</xdr:rowOff>
    </xdr:from>
    <xdr:to>
      <xdr:col>26</xdr:col>
      <xdr:colOff>101600</xdr:colOff>
      <xdr:row>18</xdr:row>
      <xdr:rowOff>93849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25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78626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12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21327</xdr:rowOff>
    </xdr:from>
    <xdr:to>
      <xdr:col>22</xdr:col>
      <xdr:colOff>165100</xdr:colOff>
      <xdr:row>18</xdr:row>
      <xdr:rowOff>122927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55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107704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4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35305</xdr:rowOff>
    </xdr:from>
    <xdr:to>
      <xdr:col>19</xdr:col>
      <xdr:colOff>38100</xdr:colOff>
      <xdr:row>18</xdr:row>
      <xdr:rowOff>136905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69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121681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55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69353</xdr:rowOff>
    </xdr:from>
    <xdr:to>
      <xdr:col>15</xdr:col>
      <xdr:colOff>101600</xdr:colOff>
      <xdr:row>18</xdr:row>
      <xdr:rowOff>170953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03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155730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8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57734</xdr:rowOff>
    </xdr:from>
    <xdr:to>
      <xdr:col>29</xdr:col>
      <xdr:colOff>127000</xdr:colOff>
      <xdr:row>37</xdr:row>
      <xdr:rowOff>268412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82284"/>
          <a:ext cx="0" cy="1410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240489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6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268412</xdr:rowOff>
    </xdr:from>
    <xdr:to>
      <xdr:col>30</xdr:col>
      <xdr:colOff>25400</xdr:colOff>
      <xdr:row>37</xdr:row>
      <xdr:rowOff>268412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39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315561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2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57734</xdr:rowOff>
    </xdr:from>
    <xdr:to>
      <xdr:col>30</xdr:col>
      <xdr:colOff>25400</xdr:colOff>
      <xdr:row>33</xdr:row>
      <xdr:rowOff>57734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82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260274</xdr:rowOff>
    </xdr:from>
    <xdr:to>
      <xdr:col>29</xdr:col>
      <xdr:colOff>127000</xdr:colOff>
      <xdr:row>34</xdr:row>
      <xdr:rowOff>281397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527724"/>
          <a:ext cx="647700" cy="21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128767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39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156690</xdr:rowOff>
    </xdr:from>
    <xdr:to>
      <xdr:col>29</xdr:col>
      <xdr:colOff>177800</xdr:colOff>
      <xdr:row>35</xdr:row>
      <xdr:rowOff>258290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281397</xdr:rowOff>
    </xdr:from>
    <xdr:to>
      <xdr:col>26</xdr:col>
      <xdr:colOff>50800</xdr:colOff>
      <xdr:row>35</xdr:row>
      <xdr:rowOff>61278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548847"/>
          <a:ext cx="698500" cy="122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152324</xdr:rowOff>
    </xdr:from>
    <xdr:to>
      <xdr:col>26</xdr:col>
      <xdr:colOff>101600</xdr:colOff>
      <xdr:row>35</xdr:row>
      <xdr:rowOff>253924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238701</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849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61278</xdr:rowOff>
    </xdr:from>
    <xdr:to>
      <xdr:col>22</xdr:col>
      <xdr:colOff>114300</xdr:colOff>
      <xdr:row>35</xdr:row>
      <xdr:rowOff>171669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671628"/>
          <a:ext cx="698500" cy="110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193198</xdr:rowOff>
    </xdr:from>
    <xdr:to>
      <xdr:col>22</xdr:col>
      <xdr:colOff>165100</xdr:colOff>
      <xdr:row>35</xdr:row>
      <xdr:rowOff>294798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279575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88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171669</xdr:rowOff>
    </xdr:from>
    <xdr:to>
      <xdr:col>18</xdr:col>
      <xdr:colOff>177800</xdr:colOff>
      <xdr:row>35</xdr:row>
      <xdr:rowOff>215582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782019"/>
          <a:ext cx="698500" cy="43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241706</xdr:rowOff>
    </xdr:from>
    <xdr:to>
      <xdr:col>19</xdr:col>
      <xdr:colOff>38100</xdr:colOff>
      <xdr:row>36</xdr:row>
      <xdr:rowOff>406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328083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93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195095</xdr:rowOff>
    </xdr:from>
    <xdr:to>
      <xdr:col>15</xdr:col>
      <xdr:colOff>101600</xdr:colOff>
      <xdr:row>35</xdr:row>
      <xdr:rowOff>296695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05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281472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89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209474</xdr:rowOff>
    </xdr:from>
    <xdr:to>
      <xdr:col>29</xdr:col>
      <xdr:colOff>177800</xdr:colOff>
      <xdr:row>34</xdr:row>
      <xdr:rowOff>311074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476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54551</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32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230596</xdr:rowOff>
    </xdr:from>
    <xdr:to>
      <xdr:col>26</xdr:col>
      <xdr:colOff>101600</xdr:colOff>
      <xdr:row>34</xdr:row>
      <xdr:rowOff>332197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49804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342373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266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10478</xdr:rowOff>
    </xdr:from>
    <xdr:to>
      <xdr:col>22</xdr:col>
      <xdr:colOff>165100</xdr:colOff>
      <xdr:row>35</xdr:row>
      <xdr:rowOff>112078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20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122255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120869</xdr:rowOff>
    </xdr:from>
    <xdr:to>
      <xdr:col>19</xdr:col>
      <xdr:colOff>38100</xdr:colOff>
      <xdr:row>35</xdr:row>
      <xdr:rowOff>222469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731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232646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50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164782</xdr:rowOff>
    </xdr:from>
    <xdr:to>
      <xdr:col>15</xdr:col>
      <xdr:colOff>101600</xdr:colOff>
      <xdr:row>35</xdr:row>
      <xdr:rowOff>266382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75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276559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544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12,467
12,387
208.39
10,950,038
10,340,742
572,220
5,253,962
8,968,588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165024</xdr:rowOff>
    </xdr:from>
    <xdr:to>
      <xdr:col>24</xdr:col>
      <xdr:colOff>62865</xdr:colOff>
      <xdr:row>38</xdr:row>
      <xdr:rowOff>170142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7074"/>
          <a:ext cx="1270" cy="154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170142</xdr:rowOff>
    </xdr:from>
    <xdr:to>
      <xdr:col>24</xdr:col>
      <xdr:colOff>152400</xdr:colOff>
      <xdr:row>38</xdr:row>
      <xdr:rowOff>170142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111701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2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165024</xdr:rowOff>
    </xdr:from>
    <xdr:to>
      <xdr:col>24</xdr:col>
      <xdr:colOff>152400</xdr:colOff>
      <xdr:row>29</xdr:row>
      <xdr:rowOff>165024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7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103784</xdr:rowOff>
    </xdr:from>
    <xdr:to>
      <xdr:col>24</xdr:col>
      <xdr:colOff>63500</xdr:colOff>
      <xdr:row>35</xdr:row>
      <xdr:rowOff>119431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04534"/>
          <a:ext cx="838200" cy="1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34866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5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56439</xdr:rowOff>
    </xdr:from>
    <xdr:to>
      <xdr:col>24</xdr:col>
      <xdr:colOff>114300</xdr:colOff>
      <xdr:row>35</xdr:row>
      <xdr:rowOff>158039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119431</xdr:rowOff>
    </xdr:from>
    <xdr:to>
      <xdr:col>19</xdr:col>
      <xdr:colOff>177800</xdr:colOff>
      <xdr:row>36</xdr:row>
      <xdr:rowOff>1994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20181"/>
          <a:ext cx="889000" cy="5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116891</xdr:rowOff>
    </xdr:from>
    <xdr:to>
      <xdr:col>20</xdr:col>
      <xdr:colOff>38100</xdr:colOff>
      <xdr:row>36</xdr:row>
      <xdr:rowOff>47041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38168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1994</xdr:rowOff>
    </xdr:from>
    <xdr:to>
      <xdr:col>15</xdr:col>
      <xdr:colOff>50800</xdr:colOff>
      <xdr:row>36</xdr:row>
      <xdr:rowOff>14288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74194"/>
          <a:ext cx="889000" cy="1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138760</xdr:rowOff>
    </xdr:from>
    <xdr:to>
      <xdr:col>15</xdr:col>
      <xdr:colOff>101600</xdr:colOff>
      <xdr:row>36</xdr:row>
      <xdr:rowOff>68910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60037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14288</xdr:rowOff>
    </xdr:from>
    <xdr:to>
      <xdr:col>10</xdr:col>
      <xdr:colOff>114300</xdr:colOff>
      <xdr:row>36</xdr:row>
      <xdr:rowOff>166332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86488"/>
          <a:ext cx="889000" cy="1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105427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138925</xdr:rowOff>
    </xdr:from>
    <xdr:to>
      <xdr:col>6</xdr:col>
      <xdr:colOff>38100</xdr:colOff>
      <xdr:row>37</xdr:row>
      <xdr:rowOff>69075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60202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52984</xdr:rowOff>
    </xdr:from>
    <xdr:to>
      <xdr:col>24</xdr:col>
      <xdr:colOff>114300</xdr:colOff>
      <xdr:row>35</xdr:row>
      <xdr:rowOff>154584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5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75861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05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68631</xdr:rowOff>
    </xdr:from>
    <xdr:to>
      <xdr:col>20</xdr:col>
      <xdr:colOff>38100</xdr:colOff>
      <xdr:row>35</xdr:row>
      <xdr:rowOff>170231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6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15308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84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122644</xdr:rowOff>
    </xdr:from>
    <xdr:to>
      <xdr:col>15</xdr:col>
      <xdr:colOff>101600</xdr:colOff>
      <xdr:row>36</xdr:row>
      <xdr:rowOff>52794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2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69321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89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134938</xdr:rowOff>
    </xdr:from>
    <xdr:to>
      <xdr:col>10</xdr:col>
      <xdr:colOff>165100</xdr:colOff>
      <xdr:row>36</xdr:row>
      <xdr:rowOff>65088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3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81615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91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115532</xdr:rowOff>
    </xdr:from>
    <xdr:to>
      <xdr:col>6</xdr:col>
      <xdr:colOff>38100</xdr:colOff>
      <xdr:row>37</xdr:row>
      <xdr:rowOff>45682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62209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165688</xdr:rowOff>
    </xdr:from>
    <xdr:to>
      <xdr:col>24</xdr:col>
      <xdr:colOff>62865</xdr:colOff>
      <xdr:row>57</xdr:row>
      <xdr:rowOff>153504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38188"/>
          <a:ext cx="1270" cy="1187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157331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153504</xdr:rowOff>
    </xdr:from>
    <xdr:to>
      <xdr:col>24</xdr:col>
      <xdr:colOff>152400</xdr:colOff>
      <xdr:row>57</xdr:row>
      <xdr:rowOff>153504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26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112365</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165688</xdr:rowOff>
    </xdr:from>
    <xdr:to>
      <xdr:col>24</xdr:col>
      <xdr:colOff>152400</xdr:colOff>
      <xdr:row>50</xdr:row>
      <xdr:rowOff>165688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3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119038</xdr:rowOff>
    </xdr:from>
    <xdr:to>
      <xdr:col>24</xdr:col>
      <xdr:colOff>63500</xdr:colOff>
      <xdr:row>56</xdr:row>
      <xdr:rowOff>147232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20238"/>
          <a:ext cx="8382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70836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2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92409</xdr:rowOff>
    </xdr:from>
    <xdr:to>
      <xdr:col>24</xdr:col>
      <xdr:colOff>114300</xdr:colOff>
      <xdr:row>57</xdr:row>
      <xdr:rowOff>22559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147232</xdr:rowOff>
    </xdr:from>
    <xdr:to>
      <xdr:col>19</xdr:col>
      <xdr:colOff>177800</xdr:colOff>
      <xdr:row>56</xdr:row>
      <xdr:rowOff>162015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48432"/>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108712</xdr:rowOff>
    </xdr:from>
    <xdr:to>
      <xdr:col>20</xdr:col>
      <xdr:colOff>38100</xdr:colOff>
      <xdr:row>57</xdr:row>
      <xdr:rowOff>38862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29989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162015</xdr:rowOff>
    </xdr:from>
    <xdr:to>
      <xdr:col>15</xdr:col>
      <xdr:colOff>50800</xdr:colOff>
      <xdr:row>57</xdr:row>
      <xdr:rowOff>56756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63215"/>
          <a:ext cx="889000" cy="6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134540</xdr:rowOff>
    </xdr:from>
    <xdr:to>
      <xdr:col>15</xdr:col>
      <xdr:colOff>101600</xdr:colOff>
      <xdr:row>57</xdr:row>
      <xdr:rowOff>64690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55817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56756</xdr:rowOff>
    </xdr:from>
    <xdr:to>
      <xdr:col>10</xdr:col>
      <xdr:colOff>114300</xdr:colOff>
      <xdr:row>57</xdr:row>
      <xdr:rowOff>101398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29406"/>
          <a:ext cx="889000" cy="4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163546</xdr:rowOff>
    </xdr:from>
    <xdr:to>
      <xdr:col>10</xdr:col>
      <xdr:colOff>165100</xdr:colOff>
      <xdr:row>57</xdr:row>
      <xdr:rowOff>93696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110223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135333</xdr:rowOff>
    </xdr:from>
    <xdr:to>
      <xdr:col>6</xdr:col>
      <xdr:colOff>38100</xdr:colOff>
      <xdr:row>57</xdr:row>
      <xdr:rowOff>65483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82010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68238</xdr:rowOff>
    </xdr:from>
    <xdr:to>
      <xdr:col>24</xdr:col>
      <xdr:colOff>114300</xdr:colOff>
      <xdr:row>56</xdr:row>
      <xdr:rowOff>169838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91115</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20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96432</xdr:rowOff>
    </xdr:from>
    <xdr:to>
      <xdr:col>20</xdr:col>
      <xdr:colOff>38100</xdr:colOff>
      <xdr:row>57</xdr:row>
      <xdr:rowOff>26582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43109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472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111215</xdr:rowOff>
    </xdr:from>
    <xdr:to>
      <xdr:col>15</xdr:col>
      <xdr:colOff>101600</xdr:colOff>
      <xdr:row>57</xdr:row>
      <xdr:rowOff>41365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57892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4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5956</xdr:rowOff>
    </xdr:from>
    <xdr:to>
      <xdr:col>10</xdr:col>
      <xdr:colOff>165100</xdr:colOff>
      <xdr:row>57</xdr:row>
      <xdr:rowOff>107556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7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98683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7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50598</xdr:rowOff>
    </xdr:from>
    <xdr:to>
      <xdr:col>6</xdr:col>
      <xdr:colOff>38100</xdr:colOff>
      <xdr:row>57</xdr:row>
      <xdr:rowOff>152198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143325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91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59613</xdr:rowOff>
    </xdr:from>
    <xdr:to>
      <xdr:col>24</xdr:col>
      <xdr:colOff>62865</xdr:colOff>
      <xdr:row>79</xdr:row>
      <xdr:rowOff>9740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61113"/>
          <a:ext cx="1270" cy="1493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13567</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9740</xdr:rowOff>
    </xdr:from>
    <xdr:to>
      <xdr:col>24</xdr:col>
      <xdr:colOff>152400</xdr:colOff>
      <xdr:row>79</xdr:row>
      <xdr:rowOff>9740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4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6290</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59613</xdr:rowOff>
    </xdr:from>
    <xdr:to>
      <xdr:col>24</xdr:col>
      <xdr:colOff>152400</xdr:colOff>
      <xdr:row>70</xdr:row>
      <xdr:rowOff>59613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6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11340</xdr:rowOff>
    </xdr:from>
    <xdr:to>
      <xdr:col>24</xdr:col>
      <xdr:colOff>63500</xdr:colOff>
      <xdr:row>77</xdr:row>
      <xdr:rowOff>13512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12990"/>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137392</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67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158965</xdr:rowOff>
    </xdr:from>
    <xdr:to>
      <xdr:col>24</xdr:col>
      <xdr:colOff>114300</xdr:colOff>
      <xdr:row>77</xdr:row>
      <xdr:rowOff>89115</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8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154560</xdr:rowOff>
    </xdr:from>
    <xdr:to>
      <xdr:col>19</xdr:col>
      <xdr:colOff>177800</xdr:colOff>
      <xdr:row>77</xdr:row>
      <xdr:rowOff>11340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013310"/>
          <a:ext cx="889000" cy="19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162089</xdr:rowOff>
    </xdr:from>
    <xdr:to>
      <xdr:col>20</xdr:col>
      <xdr:colOff>38100</xdr:colOff>
      <xdr:row>77</xdr:row>
      <xdr:rowOff>92239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9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83366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28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154560</xdr:rowOff>
    </xdr:from>
    <xdr:to>
      <xdr:col>15</xdr:col>
      <xdr:colOff>50800</xdr:colOff>
      <xdr:row>76</xdr:row>
      <xdr:rowOff>157493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013310"/>
          <a:ext cx="889000" cy="17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133514</xdr:rowOff>
    </xdr:from>
    <xdr:to>
      <xdr:col>15</xdr:col>
      <xdr:colOff>101600</xdr:colOff>
      <xdr:row>77</xdr:row>
      <xdr:rowOff>63664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6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54791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25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157493</xdr:rowOff>
    </xdr:from>
    <xdr:to>
      <xdr:col>10</xdr:col>
      <xdr:colOff>114300</xdr:colOff>
      <xdr:row>77</xdr:row>
      <xdr:rowOff>160959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187693"/>
          <a:ext cx="889000" cy="17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135534</xdr:rowOff>
    </xdr:from>
    <xdr:to>
      <xdr:col>10</xdr:col>
      <xdr:colOff>165100</xdr:colOff>
      <xdr:row>77</xdr:row>
      <xdr:rowOff>65684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6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56811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258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102730</xdr:rowOff>
    </xdr:from>
    <xdr:to>
      <xdr:col>6</xdr:col>
      <xdr:colOff>38100</xdr:colOff>
      <xdr:row>78</xdr:row>
      <xdr:rowOff>32880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49407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134162</xdr:rowOff>
    </xdr:from>
    <xdr:to>
      <xdr:col>24</xdr:col>
      <xdr:colOff>114300</xdr:colOff>
      <xdr:row>77</xdr:row>
      <xdr:rowOff>64312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6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157039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1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131990</xdr:rowOff>
    </xdr:from>
    <xdr:to>
      <xdr:col>20</xdr:col>
      <xdr:colOff>38100</xdr:colOff>
      <xdr:row>77</xdr:row>
      <xdr:rowOff>62140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6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78668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37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103759</xdr:rowOff>
    </xdr:from>
    <xdr:to>
      <xdr:col>15</xdr:col>
      <xdr:colOff>101600</xdr:colOff>
      <xdr:row>76</xdr:row>
      <xdr:rowOff>33908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9625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50436</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73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106693</xdr:rowOff>
    </xdr:from>
    <xdr:to>
      <xdr:col>10</xdr:col>
      <xdr:colOff>165100</xdr:colOff>
      <xdr:row>77</xdr:row>
      <xdr:rowOff>36843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3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53370</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91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110159</xdr:rowOff>
    </xdr:from>
    <xdr:to>
      <xdr:col>6</xdr:col>
      <xdr:colOff>38100</xdr:colOff>
      <xdr:row>78</xdr:row>
      <xdr:rowOff>40309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1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31436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04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112987</xdr:rowOff>
    </xdr:from>
    <xdr:to>
      <xdr:col>24</xdr:col>
      <xdr:colOff>62865</xdr:colOff>
      <xdr:row>99</xdr:row>
      <xdr:rowOff>17807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72037"/>
          <a:ext cx="1270" cy="1619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21634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9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17807</xdr:rowOff>
    </xdr:from>
    <xdr:to>
      <xdr:col>24</xdr:col>
      <xdr:colOff>152400</xdr:colOff>
      <xdr:row>99</xdr:row>
      <xdr:rowOff>17807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9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59664</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112987</xdr:rowOff>
    </xdr:from>
    <xdr:to>
      <xdr:col>24</xdr:col>
      <xdr:colOff>152400</xdr:colOff>
      <xdr:row>89</xdr:row>
      <xdr:rowOff>112987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72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36308</xdr:rowOff>
    </xdr:from>
    <xdr:to>
      <xdr:col>24</xdr:col>
      <xdr:colOff>63500</xdr:colOff>
      <xdr:row>96</xdr:row>
      <xdr:rowOff>31604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324058"/>
          <a:ext cx="838200" cy="16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4038</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1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25611</xdr:rowOff>
    </xdr:from>
    <xdr:to>
      <xdr:col>24</xdr:col>
      <xdr:colOff>114300</xdr:colOff>
      <xdr:row>95</xdr:row>
      <xdr:rowOff>127211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151833</xdr:rowOff>
    </xdr:from>
    <xdr:to>
      <xdr:col>19</xdr:col>
      <xdr:colOff>177800</xdr:colOff>
      <xdr:row>96</xdr:row>
      <xdr:rowOff>31604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268133"/>
          <a:ext cx="889000" cy="22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169808</xdr:rowOff>
    </xdr:from>
    <xdr:to>
      <xdr:col>20</xdr:col>
      <xdr:colOff>38100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91085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55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151833</xdr:rowOff>
    </xdr:from>
    <xdr:to>
      <xdr:col>15</xdr:col>
      <xdr:colOff>50800</xdr:colOff>
      <xdr:row>96</xdr:row>
      <xdr:rowOff>93458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268133"/>
          <a:ext cx="889000" cy="28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167326</xdr:rowOff>
    </xdr:from>
    <xdr:to>
      <xdr:col>15</xdr:col>
      <xdr:colOff>101600</xdr:colOff>
      <xdr:row>95</xdr:row>
      <xdr:rowOff>97476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88603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93458</xdr:rowOff>
    </xdr:from>
    <xdr:to>
      <xdr:col>10</xdr:col>
      <xdr:colOff>114300</xdr:colOff>
      <xdr:row>97</xdr:row>
      <xdr:rowOff>5234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52658"/>
          <a:ext cx="889000" cy="8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155913</xdr:rowOff>
    </xdr:from>
    <xdr:to>
      <xdr:col>10</xdr:col>
      <xdr:colOff>165100</xdr:colOff>
      <xdr:row>97</xdr:row>
      <xdr:rowOff>86063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77190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70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26541</xdr:rowOff>
    </xdr:from>
    <xdr:to>
      <xdr:col>6</xdr:col>
      <xdr:colOff>38100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119268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156958</xdr:rowOff>
    </xdr:from>
    <xdr:to>
      <xdr:col>24</xdr:col>
      <xdr:colOff>114300</xdr:colOff>
      <xdr:row>95</xdr:row>
      <xdr:rowOff>87108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27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8385</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1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152254</xdr:rowOff>
    </xdr:from>
    <xdr:to>
      <xdr:col>20</xdr:col>
      <xdr:colOff>38100</xdr:colOff>
      <xdr:row>96</xdr:row>
      <xdr:rowOff>82404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44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98931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215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101033</xdr:rowOff>
    </xdr:from>
    <xdr:to>
      <xdr:col>15</xdr:col>
      <xdr:colOff>101600</xdr:colOff>
      <xdr:row>95</xdr:row>
      <xdr:rowOff>31183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21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47710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59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42658</xdr:rowOff>
    </xdr:from>
    <xdr:to>
      <xdr:col>10</xdr:col>
      <xdr:colOff>165100</xdr:colOff>
      <xdr:row>96</xdr:row>
      <xdr:rowOff>144258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0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160785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27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125884</xdr:rowOff>
    </xdr:from>
    <xdr:to>
      <xdr:col>6</xdr:col>
      <xdr:colOff>38100</xdr:colOff>
      <xdr:row>97</xdr:row>
      <xdr:rowOff>56034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58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72561</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36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51087</xdr:rowOff>
    </xdr:from>
    <xdr:to>
      <xdr:col>54</xdr:col>
      <xdr:colOff>189865</xdr:colOff>
      <xdr:row>37</xdr:row>
      <xdr:rowOff>158762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66037"/>
          <a:ext cx="1270" cy="113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162589</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0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158762</xdr:rowOff>
    </xdr:from>
    <xdr:to>
      <xdr:col>55</xdr:col>
      <xdr:colOff>88900</xdr:colOff>
      <xdr:row>37</xdr:row>
      <xdr:rowOff>158762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0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169214</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4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51087</xdr:rowOff>
    </xdr:from>
    <xdr:to>
      <xdr:col>55</xdr:col>
      <xdr:colOff>88900</xdr:colOff>
      <xdr:row>31</xdr:row>
      <xdr:rowOff>51087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66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48706</xdr:rowOff>
    </xdr:from>
    <xdr:to>
      <xdr:col>55</xdr:col>
      <xdr:colOff>0</xdr:colOff>
      <xdr:row>36</xdr:row>
      <xdr:rowOff>66952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20906"/>
          <a:ext cx="838200" cy="1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12673</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848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34246</xdr:rowOff>
    </xdr:from>
    <xdr:to>
      <xdr:col>55</xdr:col>
      <xdr:colOff>50800</xdr:colOff>
      <xdr:row>36</xdr:row>
      <xdr:rowOff>135846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66952</xdr:rowOff>
    </xdr:from>
    <xdr:to>
      <xdr:col>50</xdr:col>
      <xdr:colOff>114300</xdr:colOff>
      <xdr:row>36</xdr:row>
      <xdr:rowOff>83224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39152"/>
          <a:ext cx="889000" cy="1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54176</xdr:rowOff>
    </xdr:from>
    <xdr:to>
      <xdr:col>50</xdr:col>
      <xdr:colOff>165100</xdr:colOff>
      <xdr:row>36</xdr:row>
      <xdr:rowOff>155776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146903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1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50344</xdr:rowOff>
    </xdr:from>
    <xdr:to>
      <xdr:col>45</xdr:col>
      <xdr:colOff>177800</xdr:colOff>
      <xdr:row>36</xdr:row>
      <xdr:rowOff>83224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879644"/>
          <a:ext cx="889000" cy="37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91399</xdr:rowOff>
    </xdr:from>
    <xdr:to>
      <xdr:col>46</xdr:col>
      <xdr:colOff>38100</xdr:colOff>
      <xdr:row>37</xdr:row>
      <xdr:rowOff>21549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12676</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5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50344</xdr:rowOff>
    </xdr:from>
    <xdr:to>
      <xdr:col>41</xdr:col>
      <xdr:colOff>50800</xdr:colOff>
      <xdr:row>37</xdr:row>
      <xdr:rowOff>23659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879644"/>
          <a:ext cx="889000" cy="48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23029</xdr:rowOff>
    </xdr:from>
    <xdr:to>
      <xdr:col>41</xdr:col>
      <xdr:colOff>101600</xdr:colOff>
      <xdr:row>34</xdr:row>
      <xdr:rowOff>124629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115756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150980</xdr:rowOff>
    </xdr:from>
    <xdr:to>
      <xdr:col>36</xdr:col>
      <xdr:colOff>165100</xdr:colOff>
      <xdr:row>37</xdr:row>
      <xdr:rowOff>81130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2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72257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41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169356</xdr:rowOff>
    </xdr:from>
    <xdr:to>
      <xdr:col>55</xdr:col>
      <xdr:colOff>50800</xdr:colOff>
      <xdr:row>36</xdr:row>
      <xdr:rowOff>99506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7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20783</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21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16152</xdr:rowOff>
    </xdr:from>
    <xdr:to>
      <xdr:col>50</xdr:col>
      <xdr:colOff>165100</xdr:colOff>
      <xdr:row>36</xdr:row>
      <xdr:rowOff>117752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8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134279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63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32424</xdr:rowOff>
    </xdr:from>
    <xdr:to>
      <xdr:col>46</xdr:col>
      <xdr:colOff>38100</xdr:colOff>
      <xdr:row>36</xdr:row>
      <xdr:rowOff>134024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0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150551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79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170994</xdr:rowOff>
    </xdr:from>
    <xdr:to>
      <xdr:col>41</xdr:col>
      <xdr:colOff>101600</xdr:colOff>
      <xdr:row>34</xdr:row>
      <xdr:rowOff>101144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2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117671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60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144309</xdr:rowOff>
    </xdr:from>
    <xdr:to>
      <xdr:col>36</xdr:col>
      <xdr:colOff>165100</xdr:colOff>
      <xdr:row>37</xdr:row>
      <xdr:rowOff>74459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1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90986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09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4426</xdr:rowOff>
    </xdr:from>
    <xdr:to>
      <xdr:col>54</xdr:col>
      <xdr:colOff>189865</xdr:colOff>
      <xdr:row>58</xdr:row>
      <xdr:rowOff>143731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48376"/>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147558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143731</xdr:rowOff>
    </xdr:from>
    <xdr:to>
      <xdr:col>55</xdr:col>
      <xdr:colOff>88900</xdr:colOff>
      <xdr:row>58</xdr:row>
      <xdr:rowOff>143731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87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122553</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2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4426</xdr:rowOff>
    </xdr:from>
    <xdr:to>
      <xdr:col>55</xdr:col>
      <xdr:colOff>88900</xdr:colOff>
      <xdr:row>51</xdr:row>
      <xdr:rowOff>4426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48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57240</xdr:rowOff>
    </xdr:from>
    <xdr:to>
      <xdr:col>55</xdr:col>
      <xdr:colOff>0</xdr:colOff>
      <xdr:row>57</xdr:row>
      <xdr:rowOff>113285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29890"/>
          <a:ext cx="838200" cy="5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156826</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86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133949</xdr:rowOff>
    </xdr:from>
    <xdr:to>
      <xdr:col>55</xdr:col>
      <xdr:colOff>50800</xdr:colOff>
      <xdr:row>57</xdr:row>
      <xdr:rowOff>64099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3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11821</xdr:rowOff>
    </xdr:from>
    <xdr:to>
      <xdr:col>50</xdr:col>
      <xdr:colOff>114300</xdr:colOff>
      <xdr:row>57</xdr:row>
      <xdr:rowOff>57240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613021"/>
          <a:ext cx="889000" cy="21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146024</xdr:rowOff>
    </xdr:from>
    <xdr:to>
      <xdr:col>50</xdr:col>
      <xdr:colOff>165100</xdr:colOff>
      <xdr:row>57</xdr:row>
      <xdr:rowOff>76174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4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92701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11821</xdr:rowOff>
    </xdr:from>
    <xdr:to>
      <xdr:col>45</xdr:col>
      <xdr:colOff>177800</xdr:colOff>
      <xdr:row>56</xdr:row>
      <xdr:rowOff>104632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613021"/>
          <a:ext cx="889000" cy="9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9111</xdr:rowOff>
    </xdr:from>
    <xdr:to>
      <xdr:col>46</xdr:col>
      <xdr:colOff>38100</xdr:colOff>
      <xdr:row>57</xdr:row>
      <xdr:rowOff>110711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8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101838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87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14904</xdr:rowOff>
    </xdr:from>
    <xdr:to>
      <xdr:col>41</xdr:col>
      <xdr:colOff>50800</xdr:colOff>
      <xdr:row>56</xdr:row>
      <xdr:rowOff>104632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616104"/>
          <a:ext cx="889000" cy="8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146827</xdr:rowOff>
    </xdr:from>
    <xdr:to>
      <xdr:col>41</xdr:col>
      <xdr:colOff>101600</xdr:colOff>
      <xdr:row>57</xdr:row>
      <xdr:rowOff>76977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68104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84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151795</xdr:rowOff>
    </xdr:from>
    <xdr:to>
      <xdr:col>36</xdr:col>
      <xdr:colOff>165100</xdr:colOff>
      <xdr:row>57</xdr:row>
      <xdr:rowOff>81945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5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73072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4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62485</xdr:rowOff>
    </xdr:from>
    <xdr:to>
      <xdr:col>55</xdr:col>
      <xdr:colOff>50800</xdr:colOff>
      <xdr:row>57</xdr:row>
      <xdr:rowOff>164085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3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40912</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1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6440</xdr:rowOff>
    </xdr:from>
    <xdr:to>
      <xdr:col>50</xdr:col>
      <xdr:colOff>165100</xdr:colOff>
      <xdr:row>57</xdr:row>
      <xdr:rowOff>108040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7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99167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87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132471</xdr:rowOff>
    </xdr:from>
    <xdr:to>
      <xdr:col>46</xdr:col>
      <xdr:colOff>38100</xdr:colOff>
      <xdr:row>56</xdr:row>
      <xdr:rowOff>62621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56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79148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33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53832</xdr:rowOff>
    </xdr:from>
    <xdr:to>
      <xdr:col>41</xdr:col>
      <xdr:colOff>101600</xdr:colOff>
      <xdr:row>56</xdr:row>
      <xdr:rowOff>155432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65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509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430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135554</xdr:rowOff>
    </xdr:from>
    <xdr:to>
      <xdr:col>36</xdr:col>
      <xdr:colOff>165100</xdr:colOff>
      <xdr:row>56</xdr:row>
      <xdr:rowOff>65704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56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82231</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340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10089</xdr:rowOff>
    </xdr:from>
    <xdr:to>
      <xdr:col>54</xdr:col>
      <xdr:colOff>189865</xdr:colOff>
      <xdr:row>78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3039"/>
          <a:ext cx="1270" cy="121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128216</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8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10089</xdr:rowOff>
    </xdr:from>
    <xdr:to>
      <xdr:col>55</xdr:col>
      <xdr:colOff>88900</xdr:colOff>
      <xdr:row>71</xdr:row>
      <xdr:rowOff>10089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86185</xdr:rowOff>
    </xdr:from>
    <xdr:to>
      <xdr:col>55</xdr:col>
      <xdr:colOff>0</xdr:colOff>
      <xdr:row>77</xdr:row>
      <xdr:rowOff>89962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287835"/>
          <a:ext cx="838200" cy="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4746</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03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153319</xdr:rowOff>
    </xdr:from>
    <xdr:to>
      <xdr:col>55</xdr:col>
      <xdr:colOff>50800</xdr:colOff>
      <xdr:row>77</xdr:row>
      <xdr:rowOff>83469</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8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89962</xdr:rowOff>
    </xdr:from>
    <xdr:to>
      <xdr:col>50</xdr:col>
      <xdr:colOff>114300</xdr:colOff>
      <xdr:row>77</xdr:row>
      <xdr:rowOff>99071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291612"/>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144793</xdr:rowOff>
    </xdr:from>
    <xdr:to>
      <xdr:col>50</xdr:col>
      <xdr:colOff>165100</xdr:colOff>
      <xdr:row>77</xdr:row>
      <xdr:rowOff>74943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91470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295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94242</xdr:rowOff>
    </xdr:from>
    <xdr:to>
      <xdr:col>45</xdr:col>
      <xdr:colOff>177800</xdr:colOff>
      <xdr:row>77</xdr:row>
      <xdr:rowOff>99071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295892"/>
          <a:ext cx="889000" cy="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7953</xdr:rowOff>
    </xdr:from>
    <xdr:to>
      <xdr:col>46</xdr:col>
      <xdr:colOff>38100</xdr:colOff>
      <xdr:row>77</xdr:row>
      <xdr:rowOff>109553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20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126080</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9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145027</xdr:rowOff>
    </xdr:from>
    <xdr:to>
      <xdr:col>41</xdr:col>
      <xdr:colOff>50800</xdr:colOff>
      <xdr:row>77</xdr:row>
      <xdr:rowOff>94242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175227"/>
          <a:ext cx="889000" cy="1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144365</xdr:rowOff>
    </xdr:from>
    <xdr:to>
      <xdr:col>41</xdr:col>
      <xdr:colOff>101600</xdr:colOff>
      <xdr:row>77</xdr:row>
      <xdr:rowOff>74515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91041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29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139798</xdr:rowOff>
    </xdr:from>
    <xdr:to>
      <xdr:col>36</xdr:col>
      <xdr:colOff>165100</xdr:colOff>
      <xdr:row>77</xdr:row>
      <xdr:rowOff>69948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16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61075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6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35385</xdr:rowOff>
    </xdr:from>
    <xdr:to>
      <xdr:col>55</xdr:col>
      <xdr:colOff>50800</xdr:colOff>
      <xdr:row>77</xdr:row>
      <xdr:rowOff>136985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23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131747</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16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39162</xdr:rowOff>
    </xdr:from>
    <xdr:to>
      <xdr:col>50</xdr:col>
      <xdr:colOff>165100</xdr:colOff>
      <xdr:row>77</xdr:row>
      <xdr:rowOff>140762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24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131889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3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48271</xdr:rowOff>
    </xdr:from>
    <xdr:to>
      <xdr:col>46</xdr:col>
      <xdr:colOff>38100</xdr:colOff>
      <xdr:row>77</xdr:row>
      <xdr:rowOff>149871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24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140998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34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43442</xdr:rowOff>
    </xdr:from>
    <xdr:to>
      <xdr:col>41</xdr:col>
      <xdr:colOff>101600</xdr:colOff>
      <xdr:row>77</xdr:row>
      <xdr:rowOff>145042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24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136169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33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94227</xdr:rowOff>
    </xdr:from>
    <xdr:to>
      <xdr:col>36</xdr:col>
      <xdr:colOff>165100</xdr:colOff>
      <xdr:row>77</xdr:row>
      <xdr:rowOff>24377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12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40903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289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27068</xdr:rowOff>
    </xdr:from>
    <xdr:to>
      <xdr:col>54</xdr:col>
      <xdr:colOff>189865</xdr:colOff>
      <xdr:row>98</xdr:row>
      <xdr:rowOff>130397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57568"/>
          <a:ext cx="1270" cy="1474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134224</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130397</xdr:rowOff>
    </xdr:from>
    <xdr:to>
      <xdr:col>55</xdr:col>
      <xdr:colOff>88900</xdr:colOff>
      <xdr:row>98</xdr:row>
      <xdr:rowOff>130397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2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145195</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32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27068</xdr:rowOff>
    </xdr:from>
    <xdr:to>
      <xdr:col>55</xdr:col>
      <xdr:colOff>88900</xdr:colOff>
      <xdr:row>90</xdr:row>
      <xdr:rowOff>27068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5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14168</xdr:rowOff>
    </xdr:from>
    <xdr:to>
      <xdr:col>55</xdr:col>
      <xdr:colOff>0</xdr:colOff>
      <xdr:row>97</xdr:row>
      <xdr:rowOff>53418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44818"/>
          <a:ext cx="838200" cy="3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78928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66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56051</xdr:rowOff>
    </xdr:from>
    <xdr:to>
      <xdr:col>55</xdr:col>
      <xdr:colOff>50800</xdr:colOff>
      <xdr:row>96</xdr:row>
      <xdr:rowOff>157651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27663</xdr:rowOff>
    </xdr:from>
    <xdr:to>
      <xdr:col>50</xdr:col>
      <xdr:colOff>114300</xdr:colOff>
      <xdr:row>97</xdr:row>
      <xdr:rowOff>14168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143963"/>
          <a:ext cx="889000" cy="50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97991</xdr:rowOff>
    </xdr:from>
    <xdr:to>
      <xdr:col>50</xdr:col>
      <xdr:colOff>165100</xdr:colOff>
      <xdr:row>97</xdr:row>
      <xdr:rowOff>28141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44668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27663</xdr:rowOff>
    </xdr:from>
    <xdr:to>
      <xdr:col>45</xdr:col>
      <xdr:colOff>177800</xdr:colOff>
      <xdr:row>95</xdr:row>
      <xdr:rowOff>39878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143963"/>
          <a:ext cx="889000" cy="183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139855</xdr:rowOff>
    </xdr:from>
    <xdr:to>
      <xdr:col>46</xdr:col>
      <xdr:colOff>38100</xdr:colOff>
      <xdr:row>97</xdr:row>
      <xdr:rowOff>70005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9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61132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69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167742</xdr:rowOff>
    </xdr:from>
    <xdr:to>
      <xdr:col>41</xdr:col>
      <xdr:colOff>50800</xdr:colOff>
      <xdr:row>95</xdr:row>
      <xdr:rowOff>39878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284042"/>
          <a:ext cx="889000" cy="4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100482</xdr:rowOff>
    </xdr:from>
    <xdr:to>
      <xdr:col>41</xdr:col>
      <xdr:colOff>101600</xdr:colOff>
      <xdr:row>97</xdr:row>
      <xdr:rowOff>30632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21759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6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115616</xdr:rowOff>
    </xdr:from>
    <xdr:to>
      <xdr:col>36</xdr:col>
      <xdr:colOff>165100</xdr:colOff>
      <xdr:row>97</xdr:row>
      <xdr:rowOff>45766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36893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6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2618</xdr:rowOff>
    </xdr:from>
    <xdr:to>
      <xdr:col>55</xdr:col>
      <xdr:colOff>50800</xdr:colOff>
      <xdr:row>97</xdr:row>
      <xdr:rowOff>104218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3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152495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1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134818</xdr:rowOff>
    </xdr:from>
    <xdr:to>
      <xdr:col>50</xdr:col>
      <xdr:colOff>165100</xdr:colOff>
      <xdr:row>97</xdr:row>
      <xdr:rowOff>64968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9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56095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8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148313</xdr:rowOff>
    </xdr:from>
    <xdr:to>
      <xdr:col>46</xdr:col>
      <xdr:colOff>38100</xdr:colOff>
      <xdr:row>94</xdr:row>
      <xdr:rowOff>78463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09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94990</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5868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160528</xdr:rowOff>
    </xdr:from>
    <xdr:to>
      <xdr:col>41</xdr:col>
      <xdr:colOff>101600</xdr:colOff>
      <xdr:row>95</xdr:row>
      <xdr:rowOff>90678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27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107205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05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116942</xdr:rowOff>
    </xdr:from>
    <xdr:to>
      <xdr:col>36</xdr:col>
      <xdr:colOff>165100</xdr:colOff>
      <xdr:row>95</xdr:row>
      <xdr:rowOff>47092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23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63619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008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86564</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401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162492</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77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33241</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76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86564</xdr:rowOff>
    </xdr:from>
    <xdr:to>
      <xdr:col>86</xdr:col>
      <xdr:colOff>25400</xdr:colOff>
      <xdr:row>31</xdr:row>
      <xdr:rowOff>86564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401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79942</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23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57066</xdr:rowOff>
    </xdr:from>
    <xdr:to>
      <xdr:col>85</xdr:col>
      <xdr:colOff>177800</xdr:colOff>
      <xdr:row>38</xdr:row>
      <xdr:rowOff>158666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7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43600</xdr:rowOff>
    </xdr:from>
    <xdr:to>
      <xdr:col>81</xdr:col>
      <xdr:colOff>101600</xdr:colOff>
      <xdr:row>38</xdr:row>
      <xdr:rowOff>145200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5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161727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33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45982</xdr:rowOff>
    </xdr:from>
    <xdr:to>
      <xdr:col>76</xdr:col>
      <xdr:colOff>165100</xdr:colOff>
      <xdr:row>38</xdr:row>
      <xdr:rowOff>147582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6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164109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3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17330</xdr:rowOff>
    </xdr:from>
    <xdr:to>
      <xdr:col>72</xdr:col>
      <xdr:colOff>38100</xdr:colOff>
      <xdr:row>38</xdr:row>
      <xdr:rowOff>118930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135457</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0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27068</xdr:rowOff>
    </xdr:from>
    <xdr:to>
      <xdr:col>67</xdr:col>
      <xdr:colOff>101600</xdr:colOff>
      <xdr:row>38</xdr:row>
      <xdr:rowOff>128668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145195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31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35492</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50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4535</xdr:rowOff>
    </xdr:from>
    <xdr:to>
      <xdr:col>72</xdr:col>
      <xdr:colOff>38100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46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151395</xdr:rowOff>
    </xdr:from>
    <xdr:to>
      <xdr:col>85</xdr:col>
      <xdr:colOff>126364</xdr:colOff>
      <xdr:row>78</xdr:row>
      <xdr:rowOff>53412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324345"/>
          <a:ext cx="1269" cy="110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57239</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53412</xdr:rowOff>
    </xdr:from>
    <xdr:to>
      <xdr:col>86</xdr:col>
      <xdr:colOff>25400</xdr:colOff>
      <xdr:row>78</xdr:row>
      <xdr:rowOff>53412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2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98072</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2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151395</xdr:rowOff>
    </xdr:from>
    <xdr:to>
      <xdr:col>86</xdr:col>
      <xdr:colOff>25400</xdr:colOff>
      <xdr:row>71</xdr:row>
      <xdr:rowOff>151395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324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114874</xdr:rowOff>
    </xdr:from>
    <xdr:to>
      <xdr:col>85</xdr:col>
      <xdr:colOff>127000</xdr:colOff>
      <xdr:row>76</xdr:row>
      <xdr:rowOff>154710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145074"/>
          <a:ext cx="838200" cy="3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102869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133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124442</xdr:rowOff>
    </xdr:from>
    <xdr:to>
      <xdr:col>85</xdr:col>
      <xdr:colOff>177800</xdr:colOff>
      <xdr:row>77</xdr:row>
      <xdr:rowOff>54592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15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91405</xdr:rowOff>
    </xdr:from>
    <xdr:to>
      <xdr:col>81</xdr:col>
      <xdr:colOff>50800</xdr:colOff>
      <xdr:row>76</xdr:row>
      <xdr:rowOff>154710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121605"/>
          <a:ext cx="889000" cy="6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131753</xdr:rowOff>
    </xdr:from>
    <xdr:to>
      <xdr:col>81</xdr:col>
      <xdr:colOff>101600</xdr:colOff>
      <xdr:row>77</xdr:row>
      <xdr:rowOff>61903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16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53030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2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91405</xdr:rowOff>
    </xdr:from>
    <xdr:to>
      <xdr:col>76</xdr:col>
      <xdr:colOff>114300</xdr:colOff>
      <xdr:row>77</xdr:row>
      <xdr:rowOff>23676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121605"/>
          <a:ext cx="889000" cy="10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142639</xdr:rowOff>
    </xdr:from>
    <xdr:to>
      <xdr:col>76</xdr:col>
      <xdr:colOff>165100</xdr:colOff>
      <xdr:row>77</xdr:row>
      <xdr:rowOff>72789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7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63916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26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15881</xdr:rowOff>
    </xdr:from>
    <xdr:to>
      <xdr:col>71</xdr:col>
      <xdr:colOff>177800</xdr:colOff>
      <xdr:row>77</xdr:row>
      <xdr:rowOff>23676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17531"/>
          <a:ext cx="8890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164055</xdr:rowOff>
    </xdr:from>
    <xdr:to>
      <xdr:col>72</xdr:col>
      <xdr:colOff>38100</xdr:colOff>
      <xdr:row>77</xdr:row>
      <xdr:rowOff>94205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85332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28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156789</xdr:rowOff>
    </xdr:from>
    <xdr:to>
      <xdr:col>67</xdr:col>
      <xdr:colOff>101600</xdr:colOff>
      <xdr:row>77</xdr:row>
      <xdr:rowOff>86939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18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78066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27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64074</xdr:rowOff>
    </xdr:from>
    <xdr:to>
      <xdr:col>85</xdr:col>
      <xdr:colOff>177800</xdr:colOff>
      <xdr:row>76</xdr:row>
      <xdr:rowOff>165674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09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86951</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94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103910</xdr:rowOff>
    </xdr:from>
    <xdr:to>
      <xdr:col>81</xdr:col>
      <xdr:colOff>101600</xdr:colOff>
      <xdr:row>77</xdr:row>
      <xdr:rowOff>34060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13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50587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9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40605</xdr:rowOff>
    </xdr:from>
    <xdr:to>
      <xdr:col>76</xdr:col>
      <xdr:colOff>165100</xdr:colOff>
      <xdr:row>76</xdr:row>
      <xdr:rowOff>142205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07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158733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84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144326</xdr:rowOff>
    </xdr:from>
    <xdr:to>
      <xdr:col>72</xdr:col>
      <xdr:colOff>38100</xdr:colOff>
      <xdr:row>77</xdr:row>
      <xdr:rowOff>74476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1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91003</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94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136531</xdr:rowOff>
    </xdr:from>
    <xdr:to>
      <xdr:col>67</xdr:col>
      <xdr:colOff>101600</xdr:colOff>
      <xdr:row>77</xdr:row>
      <xdr:rowOff>66681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6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83208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94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121791</xdr:rowOff>
    </xdr:from>
    <xdr:to>
      <xdr:col>85</xdr:col>
      <xdr:colOff>126364</xdr:colOff>
      <xdr:row>98</xdr:row>
      <xdr:rowOff>123245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23741"/>
          <a:ext cx="1269" cy="1201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127072</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123245</xdr:rowOff>
    </xdr:from>
    <xdr:to>
      <xdr:col>86</xdr:col>
      <xdr:colOff>25400</xdr:colOff>
      <xdr:row>98</xdr:row>
      <xdr:rowOff>123245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25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68468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9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121791</xdr:rowOff>
    </xdr:from>
    <xdr:to>
      <xdr:col>86</xdr:col>
      <xdr:colOff>25400</xdr:colOff>
      <xdr:row>91</xdr:row>
      <xdr:rowOff>121791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2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2947</xdr:rowOff>
    </xdr:from>
    <xdr:to>
      <xdr:col>85</xdr:col>
      <xdr:colOff>127000</xdr:colOff>
      <xdr:row>96</xdr:row>
      <xdr:rowOff>122692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462147"/>
          <a:ext cx="838200" cy="11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37133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6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58706</xdr:rowOff>
    </xdr:from>
    <xdr:to>
      <xdr:col>85</xdr:col>
      <xdr:colOff>177800</xdr:colOff>
      <xdr:row>97</xdr:row>
      <xdr:rowOff>160306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8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122692</xdr:rowOff>
    </xdr:from>
    <xdr:to>
      <xdr:col>81</xdr:col>
      <xdr:colOff>50800</xdr:colOff>
      <xdr:row>97</xdr:row>
      <xdr:rowOff>5087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581892"/>
          <a:ext cx="889000" cy="5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39861</xdr:rowOff>
    </xdr:from>
    <xdr:to>
      <xdr:col>81</xdr:col>
      <xdr:colOff>101600</xdr:colOff>
      <xdr:row>97</xdr:row>
      <xdr:rowOff>141461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132588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76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5087</xdr:rowOff>
    </xdr:from>
    <xdr:to>
      <xdr:col>76</xdr:col>
      <xdr:colOff>114300</xdr:colOff>
      <xdr:row>97</xdr:row>
      <xdr:rowOff>16869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35737"/>
          <a:ext cx="889000" cy="1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30342</xdr:rowOff>
    </xdr:from>
    <xdr:to>
      <xdr:col>76</xdr:col>
      <xdr:colOff>165100</xdr:colOff>
      <xdr:row>97</xdr:row>
      <xdr:rowOff>131942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123069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16869</xdr:rowOff>
    </xdr:from>
    <xdr:to>
      <xdr:col>71</xdr:col>
      <xdr:colOff>177800</xdr:colOff>
      <xdr:row>97</xdr:row>
      <xdr:rowOff>158519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647519"/>
          <a:ext cx="889000" cy="14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114018</xdr:rowOff>
    </xdr:from>
    <xdr:to>
      <xdr:col>72</xdr:col>
      <xdr:colOff>38100</xdr:colOff>
      <xdr:row>98</xdr:row>
      <xdr:rowOff>44168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35295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83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135302</xdr:rowOff>
    </xdr:from>
    <xdr:to>
      <xdr:col>67</xdr:col>
      <xdr:colOff>101600</xdr:colOff>
      <xdr:row>98</xdr:row>
      <xdr:rowOff>65452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56579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123597</xdr:rowOff>
    </xdr:from>
    <xdr:to>
      <xdr:col>85</xdr:col>
      <xdr:colOff>177800</xdr:colOff>
      <xdr:row>96</xdr:row>
      <xdr:rowOff>53747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41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146474</xdr:rowOff>
    </xdr:from>
    <xdr:ext cx="599010"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26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71892</xdr:rowOff>
    </xdr:from>
    <xdr:to>
      <xdr:col>81</xdr:col>
      <xdr:colOff>101600</xdr:colOff>
      <xdr:row>97</xdr:row>
      <xdr:rowOff>2042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53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18569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30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125737</xdr:rowOff>
    </xdr:from>
    <xdr:to>
      <xdr:col>76</xdr:col>
      <xdr:colOff>165100</xdr:colOff>
      <xdr:row>97</xdr:row>
      <xdr:rowOff>55887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8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72414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36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137519</xdr:rowOff>
    </xdr:from>
    <xdr:to>
      <xdr:col>72</xdr:col>
      <xdr:colOff>38100</xdr:colOff>
      <xdr:row>97</xdr:row>
      <xdr:rowOff>67669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5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84196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37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107719</xdr:rowOff>
    </xdr:from>
    <xdr:to>
      <xdr:col>67</xdr:col>
      <xdr:colOff>101600</xdr:colOff>
      <xdr:row>98</xdr:row>
      <xdr:rowOff>37869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3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54396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51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107658</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51158"/>
          <a:ext cx="1269" cy="1479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54335</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107658</xdr:rowOff>
    </xdr:from>
    <xdr:to>
      <xdr:col>116</xdr:col>
      <xdr:colOff>152400</xdr:colOff>
      <xdr:row>30</xdr:row>
      <xdr:rowOff>107658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5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168889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41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146012</xdr:rowOff>
    </xdr:from>
    <xdr:to>
      <xdr:col>116</xdr:col>
      <xdr:colOff>114300</xdr:colOff>
      <xdr:row>38</xdr:row>
      <xdr:rowOff>76162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489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44336</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3088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164643</xdr:rowOff>
    </xdr:from>
    <xdr:to>
      <xdr:col>112</xdr:col>
      <xdr:colOff>38100</xdr:colOff>
      <xdr:row>38</xdr:row>
      <xdr:rowOff>94793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0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111320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28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44336</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73088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169443</xdr:rowOff>
    </xdr:from>
    <xdr:to>
      <xdr:col>107</xdr:col>
      <xdr:colOff>101600</xdr:colOff>
      <xdr:row>38</xdr:row>
      <xdr:rowOff>99593</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1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116121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2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7709</xdr:rowOff>
    </xdr:from>
    <xdr:to>
      <xdr:col>102</xdr:col>
      <xdr:colOff>165100</xdr:colOff>
      <xdr:row>38</xdr:row>
      <xdr:rowOff>109309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2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125836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29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39484</xdr:rowOff>
    </xdr:from>
    <xdr:to>
      <xdr:col>98</xdr:col>
      <xdr:colOff>38100</xdr:colOff>
      <xdr:row>38</xdr:row>
      <xdr:rowOff>141084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54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157611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2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164986</xdr:rowOff>
    </xdr:from>
    <xdr:to>
      <xdr:col>107</xdr:col>
      <xdr:colOff>101600</xdr:colOff>
      <xdr:row>39</xdr:row>
      <xdr:rowOff>95136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86263</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48881</xdr:rowOff>
    </xdr:from>
    <xdr:to>
      <xdr:col>116</xdr:col>
      <xdr:colOff>63500</xdr:colOff>
      <xdr:row>57</xdr:row>
      <xdr:rowOff>107402</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478631"/>
          <a:ext cx="838200" cy="40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29641</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973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51214</xdr:rowOff>
    </xdr:from>
    <xdr:to>
      <xdr:col>116</xdr:col>
      <xdr:colOff>114300</xdr:colOff>
      <xdr:row>58</xdr:row>
      <xdr:rowOff>152814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40716</xdr:rowOff>
    </xdr:from>
    <xdr:to>
      <xdr:col>111</xdr:col>
      <xdr:colOff>177800</xdr:colOff>
      <xdr:row>57</xdr:row>
      <xdr:rowOff>107402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9813366"/>
          <a:ext cx="889000" cy="6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82695</xdr:rowOff>
    </xdr:from>
    <xdr:to>
      <xdr:col>112</xdr:col>
      <xdr:colOff>38100</xdr:colOff>
      <xdr:row>59</xdr:row>
      <xdr:rowOff>12845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100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3972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11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1854</xdr:rowOff>
    </xdr:from>
    <xdr:to>
      <xdr:col>107</xdr:col>
      <xdr:colOff>50800</xdr:colOff>
      <xdr:row>57</xdr:row>
      <xdr:rowOff>40716</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977450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70416</xdr:rowOff>
    </xdr:from>
    <xdr:to>
      <xdr:col>107</xdr:col>
      <xdr:colOff>101600</xdr:colOff>
      <xdr:row>59</xdr:row>
      <xdr:rowOff>566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10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163143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10107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142084</xdr:rowOff>
    </xdr:from>
    <xdr:to>
      <xdr:col>102</xdr:col>
      <xdr:colOff>114300</xdr:colOff>
      <xdr:row>57</xdr:row>
      <xdr:rowOff>1854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743284"/>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68065</xdr:rowOff>
    </xdr:from>
    <xdr:to>
      <xdr:col>102</xdr:col>
      <xdr:colOff>165100</xdr:colOff>
      <xdr:row>58</xdr:row>
      <xdr:rowOff>169665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160792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10104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63036</xdr:rowOff>
    </xdr:from>
    <xdr:to>
      <xdr:col>98</xdr:col>
      <xdr:colOff>38100</xdr:colOff>
      <xdr:row>58</xdr:row>
      <xdr:rowOff>164636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155763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09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169531</xdr:rowOff>
    </xdr:from>
    <xdr:to>
      <xdr:col>116</xdr:col>
      <xdr:colOff>114300</xdr:colOff>
      <xdr:row>55</xdr:row>
      <xdr:rowOff>99681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4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20958</xdr:rowOff>
    </xdr:from>
    <xdr:ext cx="534377"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27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56602</xdr:rowOff>
    </xdr:from>
    <xdr:to>
      <xdr:col>112</xdr:col>
      <xdr:colOff>38100</xdr:colOff>
      <xdr:row>57</xdr:row>
      <xdr:rowOff>158202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82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3279</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56111" y="960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161366</xdr:rowOff>
    </xdr:from>
    <xdr:to>
      <xdr:col>107</xdr:col>
      <xdr:colOff>101600</xdr:colOff>
      <xdr:row>57</xdr:row>
      <xdr:rowOff>91516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76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108043</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67111" y="953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122504</xdr:rowOff>
    </xdr:from>
    <xdr:to>
      <xdr:col>102</xdr:col>
      <xdr:colOff>165100</xdr:colOff>
      <xdr:row>57</xdr:row>
      <xdr:rowOff>52654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7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69181</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278111" y="949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91284</xdr:rowOff>
    </xdr:from>
    <xdr:to>
      <xdr:col>98</xdr:col>
      <xdr:colOff>38100</xdr:colOff>
      <xdr:row>57</xdr:row>
      <xdr:rowOff>21434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69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37961</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946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66711</xdr:rowOff>
    </xdr:from>
    <xdr:to>
      <xdr:col>116</xdr:col>
      <xdr:colOff>62864</xdr:colOff>
      <xdr:row>79</xdr:row>
      <xdr:rowOff>115174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068211"/>
          <a:ext cx="1269" cy="159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119001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6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115174</xdr:rowOff>
    </xdr:from>
    <xdr:to>
      <xdr:col>116</xdr:col>
      <xdr:colOff>152400</xdr:colOff>
      <xdr:row>79</xdr:row>
      <xdr:rowOff>115174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5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13388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4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66711</xdr:rowOff>
    </xdr:from>
    <xdr:to>
      <xdr:col>116</xdr:col>
      <xdr:colOff>152400</xdr:colOff>
      <xdr:row>70</xdr:row>
      <xdr:rowOff>66711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06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62695</xdr:rowOff>
    </xdr:from>
    <xdr:to>
      <xdr:col>116</xdr:col>
      <xdr:colOff>63500</xdr:colOff>
      <xdr:row>75</xdr:row>
      <xdr:rowOff>73123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921445"/>
          <a:ext cx="838200" cy="1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35312</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236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56885</xdr:rowOff>
    </xdr:from>
    <xdr:to>
      <xdr:col>116</xdr:col>
      <xdr:colOff>114300</xdr:colOff>
      <xdr:row>77</xdr:row>
      <xdr:rowOff>158485</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25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62695</xdr:rowOff>
    </xdr:from>
    <xdr:to>
      <xdr:col>111</xdr:col>
      <xdr:colOff>177800</xdr:colOff>
      <xdr:row>75</xdr:row>
      <xdr:rowOff>127095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921445"/>
          <a:ext cx="889000" cy="6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39109</xdr:rowOff>
    </xdr:from>
    <xdr:to>
      <xdr:col>112</xdr:col>
      <xdr:colOff>38100</xdr:colOff>
      <xdr:row>77</xdr:row>
      <xdr:rowOff>140709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24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131836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33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127095</xdr:rowOff>
    </xdr:from>
    <xdr:to>
      <xdr:col>107</xdr:col>
      <xdr:colOff>50800</xdr:colOff>
      <xdr:row>75</xdr:row>
      <xdr:rowOff>151533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985845"/>
          <a:ext cx="889000" cy="2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61610</xdr:rowOff>
    </xdr:from>
    <xdr:to>
      <xdr:col>107</xdr:col>
      <xdr:colOff>101600</xdr:colOff>
      <xdr:row>77</xdr:row>
      <xdr:rowOff>163210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26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154337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35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151533</xdr:rowOff>
    </xdr:from>
    <xdr:to>
      <xdr:col>102</xdr:col>
      <xdr:colOff>114300</xdr:colOff>
      <xdr:row>76</xdr:row>
      <xdr:rowOff>45059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010283"/>
          <a:ext cx="889000" cy="6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64658</xdr:rowOff>
    </xdr:from>
    <xdr:to>
      <xdr:col>102</xdr:col>
      <xdr:colOff>165100</xdr:colOff>
      <xdr:row>77</xdr:row>
      <xdr:rowOff>166258</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26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157385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35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34852</xdr:rowOff>
    </xdr:from>
    <xdr:to>
      <xdr:col>98</xdr:col>
      <xdr:colOff>38100</xdr:colOff>
      <xdr:row>77</xdr:row>
      <xdr:rowOff>136452</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127579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32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22323</xdr:rowOff>
    </xdr:from>
    <xdr:to>
      <xdr:col>116</xdr:col>
      <xdr:colOff>114300</xdr:colOff>
      <xdr:row>75</xdr:row>
      <xdr:rowOff>123923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88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45200</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7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11895</xdr:rowOff>
    </xdr:from>
    <xdr:to>
      <xdr:col>112</xdr:col>
      <xdr:colOff>38100</xdr:colOff>
      <xdr:row>75</xdr:row>
      <xdr:rowOff>113495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7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130022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64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76295</xdr:rowOff>
    </xdr:from>
    <xdr:to>
      <xdr:col>107</xdr:col>
      <xdr:colOff>101600</xdr:colOff>
      <xdr:row>76</xdr:row>
      <xdr:rowOff>6445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93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22972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71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100733</xdr:rowOff>
    </xdr:from>
    <xdr:to>
      <xdr:col>102</xdr:col>
      <xdr:colOff>165100</xdr:colOff>
      <xdr:row>76</xdr:row>
      <xdr:rowOff>30882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959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47410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73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165709</xdr:rowOff>
    </xdr:from>
    <xdr:to>
      <xdr:col>98</xdr:col>
      <xdr:colOff>38100</xdr:colOff>
      <xdr:row>76</xdr:row>
      <xdr:rowOff>95859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0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112386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79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７１，９３３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円となっており、類似団体と比較して一人当たりのコストが低い状況となっている。令和３年度の新庁舎建設事業完了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、大幅に事業費が減少したためと考えられる。今後、遊佐パーキングエリアタウン整備事業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公共施設等の老朽化対策に要する経費が増加していくことが想定されるが、公共施設等総合管理計画の基本方針に基づき、事業の取捨選択を行うことにより事業費の減少をめざすこととしている。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積立金は住民一人当たり１０４，９１１千円となっており、類似団体と比較して一人当たりのコストが高い状況となっている。これは、寄附金の１／２以上を原資として基金に積み立て、翌年度に取り崩して事業経費に充てているふるさと納税寄附金が好調であったことから、積立金が大幅に増額となったためであ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貸付金は住民一人当たり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２２，５３１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企業立地及び雇用の拡大を目的に取り組んできた、産業立地促進資金貸付事業によるところが大きく、貸付金総額の９割以上を占め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繰出金は住民一人当たり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９５，３６６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円となっており、類似団体と比較して一人当たりのコストが高い状況となっている。これは、特別会計（国民健康保険、介護保険、後期高齢者医療保険、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簡易水道、公共下水道、地域集落排水事業）他への繰出金である。中でも公共下水道事業については、令和３年度に起債償還額のピークを迎えたが、令和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年度以降も４億円を超える繰出金を見込んでいる。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12,467
12,387
208.39
10,950,038
10,340,742
572,220
5,253,962
8,968,588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148844</xdr:rowOff>
    </xdr:from>
    <xdr:to>
      <xdr:col>24</xdr:col>
      <xdr:colOff>62865</xdr:colOff>
      <xdr:row>38</xdr:row>
      <xdr:rowOff>113792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0894"/>
          <a:ext cx="1270" cy="150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117619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3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113792</xdr:rowOff>
    </xdr:from>
    <xdr:to>
      <xdr:col>24</xdr:col>
      <xdr:colOff>152400</xdr:colOff>
      <xdr:row>38</xdr:row>
      <xdr:rowOff>113792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2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95521</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9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148844</xdr:rowOff>
    </xdr:from>
    <xdr:to>
      <xdr:col>24</xdr:col>
      <xdr:colOff>152400</xdr:colOff>
      <xdr:row>29</xdr:row>
      <xdr:rowOff>148844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103505</xdr:rowOff>
    </xdr:from>
    <xdr:to>
      <xdr:col>24</xdr:col>
      <xdr:colOff>63500</xdr:colOff>
      <xdr:row>35</xdr:row>
      <xdr:rowOff>116268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04255"/>
          <a:ext cx="8382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108475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9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130048</xdr:rowOff>
    </xdr:from>
    <xdr:to>
      <xdr:col>24</xdr:col>
      <xdr:colOff>114300</xdr:colOff>
      <xdr:row>36</xdr:row>
      <xdr:rowOff>60198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103505</xdr:rowOff>
    </xdr:from>
    <xdr:to>
      <xdr:col>19</xdr:col>
      <xdr:colOff>177800</xdr:colOff>
      <xdr:row>36</xdr:row>
      <xdr:rowOff>17590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04255"/>
          <a:ext cx="889000" cy="8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163957</xdr:rowOff>
    </xdr:from>
    <xdr:to>
      <xdr:col>20</xdr:col>
      <xdr:colOff>38100</xdr:colOff>
      <xdr:row>36</xdr:row>
      <xdr:rowOff>94107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85234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5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17590</xdr:rowOff>
    </xdr:from>
    <xdr:to>
      <xdr:col>15</xdr:col>
      <xdr:colOff>50800</xdr:colOff>
      <xdr:row>36</xdr:row>
      <xdr:rowOff>94171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89790"/>
          <a:ext cx="8890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24130</xdr:rowOff>
    </xdr:from>
    <xdr:to>
      <xdr:col>15</xdr:col>
      <xdr:colOff>101600</xdr:colOff>
      <xdr:row>36</xdr:row>
      <xdr:rowOff>125730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116857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94171</xdr:rowOff>
    </xdr:from>
    <xdr:to>
      <xdr:col>10</xdr:col>
      <xdr:colOff>114300</xdr:colOff>
      <xdr:row>36</xdr:row>
      <xdr:rowOff>139319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66371"/>
          <a:ext cx="8890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25654</xdr:rowOff>
    </xdr:from>
    <xdr:to>
      <xdr:col>10</xdr:col>
      <xdr:colOff>165100</xdr:colOff>
      <xdr:row>36</xdr:row>
      <xdr:rowOff>127254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143781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134620</xdr:rowOff>
    </xdr:from>
    <xdr:to>
      <xdr:col>6</xdr:col>
      <xdr:colOff>38100</xdr:colOff>
      <xdr:row>36</xdr:row>
      <xdr:rowOff>64770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81297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65468</xdr:rowOff>
    </xdr:from>
    <xdr:to>
      <xdr:col>24</xdr:col>
      <xdr:colOff>114300</xdr:colOff>
      <xdr:row>35</xdr:row>
      <xdr:rowOff>167068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88345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1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52705</xdr:rowOff>
    </xdr:from>
    <xdr:to>
      <xdr:col>20</xdr:col>
      <xdr:colOff>38100</xdr:colOff>
      <xdr:row>35</xdr:row>
      <xdr:rowOff>154305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170832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2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138240</xdr:rowOff>
    </xdr:from>
    <xdr:to>
      <xdr:col>15</xdr:col>
      <xdr:colOff>101600</xdr:colOff>
      <xdr:row>36</xdr:row>
      <xdr:rowOff>68390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3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84917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1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43371</xdr:rowOff>
    </xdr:from>
    <xdr:to>
      <xdr:col>10</xdr:col>
      <xdr:colOff>165100</xdr:colOff>
      <xdr:row>36</xdr:row>
      <xdr:rowOff>144971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136098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0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88519</xdr:rowOff>
    </xdr:from>
    <xdr:to>
      <xdr:col>6</xdr:col>
      <xdr:colOff>38100</xdr:colOff>
      <xdr:row>37</xdr:row>
      <xdr:rowOff>18669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9796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134138</xdr:rowOff>
    </xdr:from>
    <xdr:to>
      <xdr:col>24</xdr:col>
      <xdr:colOff>62865</xdr:colOff>
      <xdr:row>57</xdr:row>
      <xdr:rowOff>157607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6638"/>
          <a:ext cx="1270" cy="1223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161434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157607</xdr:rowOff>
    </xdr:from>
    <xdr:to>
      <xdr:col>24</xdr:col>
      <xdr:colOff>152400</xdr:colOff>
      <xdr:row>57</xdr:row>
      <xdr:rowOff>157607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80815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1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134138</xdr:rowOff>
    </xdr:from>
    <xdr:to>
      <xdr:col>24</xdr:col>
      <xdr:colOff>152400</xdr:colOff>
      <xdr:row>50</xdr:row>
      <xdr:rowOff>134138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19300</xdr:rowOff>
    </xdr:from>
    <xdr:to>
      <xdr:col>24</xdr:col>
      <xdr:colOff>63500</xdr:colOff>
      <xdr:row>54</xdr:row>
      <xdr:rowOff>157283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277600"/>
          <a:ext cx="838200" cy="13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116271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6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137844</xdr:rowOff>
    </xdr:from>
    <xdr:to>
      <xdr:col>24</xdr:col>
      <xdr:colOff>114300</xdr:colOff>
      <xdr:row>56</xdr:row>
      <xdr:rowOff>67994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64457</xdr:rowOff>
    </xdr:from>
    <xdr:to>
      <xdr:col>19</xdr:col>
      <xdr:colOff>177800</xdr:colOff>
      <xdr:row>54</xdr:row>
      <xdr:rowOff>157283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322757"/>
          <a:ext cx="889000" cy="9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154984</xdr:rowOff>
    </xdr:from>
    <xdr:to>
      <xdr:col>20</xdr:col>
      <xdr:colOff>38100</xdr:colOff>
      <xdr:row>56</xdr:row>
      <xdr:rowOff>85134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76261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7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80497</xdr:rowOff>
    </xdr:from>
    <xdr:to>
      <xdr:col>15</xdr:col>
      <xdr:colOff>50800</xdr:colOff>
      <xdr:row>54</xdr:row>
      <xdr:rowOff>64457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995897"/>
          <a:ext cx="889000" cy="32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165214</xdr:rowOff>
    </xdr:from>
    <xdr:to>
      <xdr:col>15</xdr:col>
      <xdr:colOff>101600</xdr:colOff>
      <xdr:row>56</xdr:row>
      <xdr:rowOff>95364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86491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87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80497</xdr:rowOff>
    </xdr:from>
    <xdr:to>
      <xdr:col>10</xdr:col>
      <xdr:colOff>114300</xdr:colOff>
      <xdr:row>55</xdr:row>
      <xdr:rowOff>157680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995897"/>
          <a:ext cx="889000" cy="59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153136</xdr:rowOff>
    </xdr:from>
    <xdr:to>
      <xdr:col>10</xdr:col>
      <xdr:colOff>165100</xdr:colOff>
      <xdr:row>54</xdr:row>
      <xdr:rowOff>83286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74413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33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84934</xdr:rowOff>
    </xdr:from>
    <xdr:to>
      <xdr:col>6</xdr:col>
      <xdr:colOff>38100</xdr:colOff>
      <xdr:row>57</xdr:row>
      <xdr:rowOff>15084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6211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7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139950</xdr:rowOff>
    </xdr:from>
    <xdr:to>
      <xdr:col>24</xdr:col>
      <xdr:colOff>114300</xdr:colOff>
      <xdr:row>54</xdr:row>
      <xdr:rowOff>70100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162827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078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106483</xdr:rowOff>
    </xdr:from>
    <xdr:to>
      <xdr:col>20</xdr:col>
      <xdr:colOff>38100</xdr:colOff>
      <xdr:row>55</xdr:row>
      <xdr:rowOff>36633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6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53160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14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13657</xdr:rowOff>
    </xdr:from>
    <xdr:to>
      <xdr:col>15</xdr:col>
      <xdr:colOff>101600</xdr:colOff>
      <xdr:row>54</xdr:row>
      <xdr:rowOff>115257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2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131784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047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29697</xdr:rowOff>
    </xdr:from>
    <xdr:to>
      <xdr:col>10</xdr:col>
      <xdr:colOff>165100</xdr:colOff>
      <xdr:row>52</xdr:row>
      <xdr:rowOff>131297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94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147824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72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106880</xdr:rowOff>
    </xdr:from>
    <xdr:to>
      <xdr:col>6</xdr:col>
      <xdr:colOff>38100</xdr:colOff>
      <xdr:row>56</xdr:row>
      <xdr:rowOff>37030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53557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124798</xdr:rowOff>
    </xdr:from>
    <xdr:to>
      <xdr:col>24</xdr:col>
      <xdr:colOff>62865</xdr:colOff>
      <xdr:row>78</xdr:row>
      <xdr:rowOff>87590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26298"/>
          <a:ext cx="1270" cy="1334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91417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87590</xdr:rowOff>
    </xdr:from>
    <xdr:to>
      <xdr:col>24</xdr:col>
      <xdr:colOff>152400</xdr:colOff>
      <xdr:row>78</xdr:row>
      <xdr:rowOff>87590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71475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0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259,369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124798</xdr:rowOff>
    </xdr:from>
    <xdr:to>
      <xdr:col>24</xdr:col>
      <xdr:colOff>152400</xdr:colOff>
      <xdr:row>70</xdr:row>
      <xdr:rowOff>124798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2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151152</xdr:rowOff>
    </xdr:from>
    <xdr:to>
      <xdr:col>24</xdr:col>
      <xdr:colOff>63500</xdr:colOff>
      <xdr:row>76</xdr:row>
      <xdr:rowOff>120541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09902"/>
          <a:ext cx="838200" cy="14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114248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0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91371</xdr:rowOff>
    </xdr:from>
    <xdr:to>
      <xdr:col>24</xdr:col>
      <xdr:colOff>114300</xdr:colOff>
      <xdr:row>76</xdr:row>
      <xdr:rowOff>21521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35012</xdr:rowOff>
    </xdr:from>
    <xdr:to>
      <xdr:col>19</xdr:col>
      <xdr:colOff>177800</xdr:colOff>
      <xdr:row>76</xdr:row>
      <xdr:rowOff>120541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65212"/>
          <a:ext cx="889000" cy="8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61708</xdr:rowOff>
    </xdr:from>
    <xdr:to>
      <xdr:col>20</xdr:col>
      <xdr:colOff>38100</xdr:colOff>
      <xdr:row>76</xdr:row>
      <xdr:rowOff>163308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9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8385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67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35012</xdr:rowOff>
    </xdr:from>
    <xdr:to>
      <xdr:col>15</xdr:col>
      <xdr:colOff>50800</xdr:colOff>
      <xdr:row>77</xdr:row>
      <xdr:rowOff>94676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65212"/>
          <a:ext cx="889000" cy="2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109583</xdr:rowOff>
    </xdr:from>
    <xdr:to>
      <xdr:col>15</xdr:col>
      <xdr:colOff>101600</xdr:colOff>
      <xdr:row>76</xdr:row>
      <xdr:rowOff>39734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3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56260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4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94676</xdr:rowOff>
    </xdr:from>
    <xdr:to>
      <xdr:col>10</xdr:col>
      <xdr:colOff>114300</xdr:colOff>
      <xdr:row>78</xdr:row>
      <xdr:rowOff>22788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96326"/>
          <a:ext cx="889000" cy="9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45389</xdr:rowOff>
    </xdr:from>
    <xdr:to>
      <xdr:col>10</xdr:col>
      <xdr:colOff>165100</xdr:colOff>
      <xdr:row>77</xdr:row>
      <xdr:rowOff>146989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138116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59226</xdr:rowOff>
    </xdr:from>
    <xdr:to>
      <xdr:col>6</xdr:col>
      <xdr:colOff>38100</xdr:colOff>
      <xdr:row>77</xdr:row>
      <xdr:rowOff>160826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6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5903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3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100352</xdr:rowOff>
    </xdr:from>
    <xdr:to>
      <xdr:col>24</xdr:col>
      <xdr:colOff>114300</xdr:colOff>
      <xdr:row>76</xdr:row>
      <xdr:rowOff>30502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5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78779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3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69741</xdr:rowOff>
    </xdr:from>
    <xdr:to>
      <xdr:col>20</xdr:col>
      <xdr:colOff>38100</xdr:colOff>
      <xdr:row>76</xdr:row>
      <xdr:rowOff>171341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9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162468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92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155662</xdr:rowOff>
    </xdr:from>
    <xdr:to>
      <xdr:col>15</xdr:col>
      <xdr:colOff>101600</xdr:colOff>
      <xdr:row>76</xdr:row>
      <xdr:rowOff>85812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1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76939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0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43876</xdr:rowOff>
    </xdr:from>
    <xdr:to>
      <xdr:col>10</xdr:col>
      <xdr:colOff>165100</xdr:colOff>
      <xdr:row>77</xdr:row>
      <xdr:rowOff>145476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4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162003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2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143438</xdr:rowOff>
    </xdr:from>
    <xdr:to>
      <xdr:col>6</xdr:col>
      <xdr:colOff>38100</xdr:colOff>
      <xdr:row>78</xdr:row>
      <xdr:rowOff>73588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64715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7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168819</xdr:rowOff>
    </xdr:from>
    <xdr:to>
      <xdr:col>24</xdr:col>
      <xdr:colOff>62865</xdr:colOff>
      <xdr:row>99</xdr:row>
      <xdr:rowOff>99575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99319"/>
          <a:ext cx="1270" cy="1473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103402</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99575</xdr:rowOff>
    </xdr:from>
    <xdr:to>
      <xdr:col>24</xdr:col>
      <xdr:colOff>152400</xdr:colOff>
      <xdr:row>99</xdr:row>
      <xdr:rowOff>99575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7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115496</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168819</xdr:rowOff>
    </xdr:from>
    <xdr:to>
      <xdr:col>24</xdr:col>
      <xdr:colOff>152400</xdr:colOff>
      <xdr:row>90</xdr:row>
      <xdr:rowOff>168819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99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20839</xdr:rowOff>
    </xdr:from>
    <xdr:to>
      <xdr:col>24</xdr:col>
      <xdr:colOff>63500</xdr:colOff>
      <xdr:row>99</xdr:row>
      <xdr:rowOff>43067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94389"/>
          <a:ext cx="838200" cy="2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54464</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513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31587</xdr:rowOff>
    </xdr:from>
    <xdr:to>
      <xdr:col>24</xdr:col>
      <xdr:colOff>114300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7700</xdr:rowOff>
    </xdr:from>
    <xdr:to>
      <xdr:col>19</xdr:col>
      <xdr:colOff>177800</xdr:colOff>
      <xdr:row>99</xdr:row>
      <xdr:rowOff>20839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81250"/>
          <a:ext cx="889000" cy="1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54611</xdr:rowOff>
    </xdr:from>
    <xdr:to>
      <xdr:col>20</xdr:col>
      <xdr:colOff>38100</xdr:colOff>
      <xdr:row>97</xdr:row>
      <xdr:rowOff>156211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7700</xdr:rowOff>
    </xdr:from>
    <xdr:to>
      <xdr:col>15</xdr:col>
      <xdr:colOff>50800</xdr:colOff>
      <xdr:row>99</xdr:row>
      <xdr:rowOff>64001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81250"/>
          <a:ext cx="889000" cy="5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66399</xdr:rowOff>
    </xdr:from>
    <xdr:to>
      <xdr:col>15</xdr:col>
      <xdr:colOff>101600</xdr:colOff>
      <xdr:row>97</xdr:row>
      <xdr:rowOff>167999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13076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64001</xdr:rowOff>
    </xdr:from>
    <xdr:to>
      <xdr:col>10</xdr:col>
      <xdr:colOff>114300</xdr:colOff>
      <xdr:row>99</xdr:row>
      <xdr:rowOff>81310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37551"/>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156815</xdr:rowOff>
    </xdr:from>
    <xdr:to>
      <xdr:col>10</xdr:col>
      <xdr:colOff>165100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11035</xdr:rowOff>
    </xdr:from>
    <xdr:to>
      <xdr:col>6</xdr:col>
      <xdr:colOff>38100</xdr:colOff>
      <xdr:row>98</xdr:row>
      <xdr:rowOff>112635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1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129162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8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163717</xdr:rowOff>
    </xdr:from>
    <xdr:to>
      <xdr:col>24</xdr:col>
      <xdr:colOff>114300</xdr:colOff>
      <xdr:row>99</xdr:row>
      <xdr:rowOff>93867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6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78644</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8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141489</xdr:rowOff>
    </xdr:from>
    <xdr:to>
      <xdr:col>20</xdr:col>
      <xdr:colOff>38100</xdr:colOff>
      <xdr:row>99</xdr:row>
      <xdr:rowOff>71639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4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62766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128350</xdr:rowOff>
    </xdr:from>
    <xdr:to>
      <xdr:col>15</xdr:col>
      <xdr:colOff>101600</xdr:colOff>
      <xdr:row>99</xdr:row>
      <xdr:rowOff>58500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3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49627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2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13201</xdr:rowOff>
    </xdr:from>
    <xdr:to>
      <xdr:col>10</xdr:col>
      <xdr:colOff>165100</xdr:colOff>
      <xdr:row>99</xdr:row>
      <xdr:rowOff>114801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8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105928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7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30510</xdr:rowOff>
    </xdr:from>
    <xdr:to>
      <xdr:col>6</xdr:col>
      <xdr:colOff>38100</xdr:colOff>
      <xdr:row>99</xdr:row>
      <xdr:rowOff>132110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0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123237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9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254</xdr:rowOff>
    </xdr:from>
    <xdr:to>
      <xdr:col>54</xdr:col>
      <xdr:colOff>189865</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15204"/>
          <a:ext cx="127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118381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9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254</xdr:rowOff>
    </xdr:from>
    <xdr:to>
      <xdr:col>55</xdr:col>
      <xdr:colOff>88900</xdr:colOff>
      <xdr:row>31</xdr:row>
      <xdr:rowOff>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152502</xdr:rowOff>
    </xdr:from>
    <xdr:to>
      <xdr:col>55</xdr:col>
      <xdr:colOff>0</xdr:colOff>
      <xdr:row>36</xdr:row>
      <xdr:rowOff>121869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5810352"/>
          <a:ext cx="838200" cy="48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2862</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65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24435</xdr:rowOff>
    </xdr:from>
    <xdr:to>
      <xdr:col>55</xdr:col>
      <xdr:colOff>50800</xdr:colOff>
      <xdr:row>37</xdr:row>
      <xdr:rowOff>126035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121869</xdr:rowOff>
    </xdr:from>
    <xdr:to>
      <xdr:col>50</xdr:col>
      <xdr:colOff>114300</xdr:colOff>
      <xdr:row>36</xdr:row>
      <xdr:rowOff>130099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294069"/>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46381</xdr:rowOff>
    </xdr:from>
    <xdr:to>
      <xdr:col>50</xdr:col>
      <xdr:colOff>165100</xdr:colOff>
      <xdr:row>37</xdr:row>
      <xdr:rowOff>147981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139107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52832</xdr:rowOff>
    </xdr:from>
    <xdr:to>
      <xdr:col>45</xdr:col>
      <xdr:colOff>177800</xdr:colOff>
      <xdr:row>36</xdr:row>
      <xdr:rowOff>130099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225032"/>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70155</xdr:rowOff>
    </xdr:from>
    <xdr:to>
      <xdr:col>46</xdr:col>
      <xdr:colOff>38100</xdr:colOff>
      <xdr:row>38</xdr:row>
      <xdr:rowOff>305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162882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06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52832</xdr:rowOff>
    </xdr:from>
    <xdr:to>
      <xdr:col>41</xdr:col>
      <xdr:colOff>50800</xdr:colOff>
      <xdr:row>36</xdr:row>
      <xdr:rowOff>61976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225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111303</xdr:rowOff>
    </xdr:from>
    <xdr:to>
      <xdr:col>41</xdr:col>
      <xdr:colOff>101600</xdr:colOff>
      <xdr:row>37</xdr:row>
      <xdr:rowOff>41453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32580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100787</xdr:rowOff>
    </xdr:from>
    <xdr:to>
      <xdr:col>36</xdr:col>
      <xdr:colOff>165100</xdr:colOff>
      <xdr:row>37</xdr:row>
      <xdr:rowOff>30937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22064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101702</xdr:rowOff>
    </xdr:from>
    <xdr:to>
      <xdr:col>55</xdr:col>
      <xdr:colOff>50800</xdr:colOff>
      <xdr:row>34</xdr:row>
      <xdr:rowOff>31852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75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124579</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61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71069</xdr:rowOff>
    </xdr:from>
    <xdr:to>
      <xdr:col>50</xdr:col>
      <xdr:colOff>165100</xdr:colOff>
      <xdr:row>37</xdr:row>
      <xdr:rowOff>1219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24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17746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0184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79299</xdr:rowOff>
    </xdr:from>
    <xdr:to>
      <xdr:col>46</xdr:col>
      <xdr:colOff>38100</xdr:colOff>
      <xdr:row>37</xdr:row>
      <xdr:rowOff>9449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25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25976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026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2032</xdr:rowOff>
    </xdr:from>
    <xdr:to>
      <xdr:col>41</xdr:col>
      <xdr:colOff>101600</xdr:colOff>
      <xdr:row>36</xdr:row>
      <xdr:rowOff>103632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17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120159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594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11176</xdr:rowOff>
    </xdr:from>
    <xdr:to>
      <xdr:col>36</xdr:col>
      <xdr:colOff>165100</xdr:colOff>
      <xdr:row>36</xdr:row>
      <xdr:rowOff>112776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1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129303</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595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27956</xdr:rowOff>
    </xdr:from>
    <xdr:to>
      <xdr:col>54</xdr:col>
      <xdr:colOff>189865</xdr:colOff>
      <xdr:row>58</xdr:row>
      <xdr:rowOff>87904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943356"/>
          <a:ext cx="1270" cy="1088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91731</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87904</xdr:rowOff>
    </xdr:from>
    <xdr:to>
      <xdr:col>55</xdr:col>
      <xdr:colOff>88900</xdr:colOff>
      <xdr:row>58</xdr:row>
      <xdr:rowOff>87904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146083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71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27956</xdr:rowOff>
    </xdr:from>
    <xdr:to>
      <xdr:col>55</xdr:col>
      <xdr:colOff>88900</xdr:colOff>
      <xdr:row>52</xdr:row>
      <xdr:rowOff>27956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943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6230</xdr:rowOff>
    </xdr:from>
    <xdr:to>
      <xdr:col>55</xdr:col>
      <xdr:colOff>0</xdr:colOff>
      <xdr:row>57</xdr:row>
      <xdr:rowOff>27979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778880"/>
          <a:ext cx="838200" cy="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46428</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9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68001</xdr:rowOff>
    </xdr:from>
    <xdr:to>
      <xdr:col>55</xdr:col>
      <xdr:colOff>50800</xdr:colOff>
      <xdr:row>57</xdr:row>
      <xdr:rowOff>169601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27979</xdr:rowOff>
    </xdr:from>
    <xdr:to>
      <xdr:col>50</xdr:col>
      <xdr:colOff>114300</xdr:colOff>
      <xdr:row>57</xdr:row>
      <xdr:rowOff>58053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00629"/>
          <a:ext cx="889000" cy="3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79061</xdr:rowOff>
    </xdr:from>
    <xdr:to>
      <xdr:col>50</xdr:col>
      <xdr:colOff>165100</xdr:colOff>
      <xdr:row>58</xdr:row>
      <xdr:rowOff>9211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58053</xdr:rowOff>
    </xdr:from>
    <xdr:to>
      <xdr:col>45</xdr:col>
      <xdr:colOff>177800</xdr:colOff>
      <xdr:row>57</xdr:row>
      <xdr:rowOff>65574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30703"/>
          <a:ext cx="889000" cy="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83262</xdr:rowOff>
    </xdr:from>
    <xdr:to>
      <xdr:col>46</xdr:col>
      <xdr:colOff>38100</xdr:colOff>
      <xdr:row>58</xdr:row>
      <xdr:rowOff>13412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4539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65574</xdr:rowOff>
    </xdr:from>
    <xdr:to>
      <xdr:col>41</xdr:col>
      <xdr:colOff>50800</xdr:colOff>
      <xdr:row>57</xdr:row>
      <xdr:rowOff>87350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38224"/>
          <a:ext cx="889000" cy="2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93106</xdr:rowOff>
    </xdr:from>
    <xdr:to>
      <xdr:col>41</xdr:col>
      <xdr:colOff>101600</xdr:colOff>
      <xdr:row>58</xdr:row>
      <xdr:rowOff>23256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14383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86504</xdr:rowOff>
    </xdr:from>
    <xdr:to>
      <xdr:col>36</xdr:col>
      <xdr:colOff>165100</xdr:colOff>
      <xdr:row>58</xdr:row>
      <xdr:rowOff>16654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5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7781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5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126880</xdr:rowOff>
    </xdr:from>
    <xdr:to>
      <xdr:col>55</xdr:col>
      <xdr:colOff>50800</xdr:colOff>
      <xdr:row>57</xdr:row>
      <xdr:rowOff>57030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149757</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7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148629</xdr:rowOff>
    </xdr:from>
    <xdr:to>
      <xdr:col>50</xdr:col>
      <xdr:colOff>165100</xdr:colOff>
      <xdr:row>57</xdr:row>
      <xdr:rowOff>78779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74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95306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2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7253</xdr:rowOff>
    </xdr:from>
    <xdr:to>
      <xdr:col>46</xdr:col>
      <xdr:colOff>38100</xdr:colOff>
      <xdr:row>57</xdr:row>
      <xdr:rowOff>108853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7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125380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5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14774</xdr:rowOff>
    </xdr:from>
    <xdr:to>
      <xdr:col>41</xdr:col>
      <xdr:colOff>101600</xdr:colOff>
      <xdr:row>57</xdr:row>
      <xdr:rowOff>116374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8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132901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56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36550</xdr:rowOff>
    </xdr:from>
    <xdr:to>
      <xdr:col>36</xdr:col>
      <xdr:colOff>165100</xdr:colOff>
      <xdr:row>57</xdr:row>
      <xdr:rowOff>138150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154677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58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162364</xdr:rowOff>
    </xdr:from>
    <xdr:to>
      <xdr:col>54</xdr:col>
      <xdr:colOff>189865</xdr:colOff>
      <xdr:row>79</xdr:row>
      <xdr:rowOff>51450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92414"/>
          <a:ext cx="1270" cy="1603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55277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51450</xdr:rowOff>
    </xdr:from>
    <xdr:to>
      <xdr:col>55</xdr:col>
      <xdr:colOff>88900</xdr:colOff>
      <xdr:row>79</xdr:row>
      <xdr:rowOff>51450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109041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6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162364</xdr:rowOff>
    </xdr:from>
    <xdr:to>
      <xdr:col>55</xdr:col>
      <xdr:colOff>88900</xdr:colOff>
      <xdr:row>69</xdr:row>
      <xdr:rowOff>162364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9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36492</xdr:rowOff>
    </xdr:from>
    <xdr:to>
      <xdr:col>55</xdr:col>
      <xdr:colOff>0</xdr:colOff>
      <xdr:row>75</xdr:row>
      <xdr:rowOff>143564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2895242"/>
          <a:ext cx="838200" cy="10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112437</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314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134010</xdr:rowOff>
    </xdr:from>
    <xdr:to>
      <xdr:col>55</xdr:col>
      <xdr:colOff>50800</xdr:colOff>
      <xdr:row>78</xdr:row>
      <xdr:rowOff>64160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143564</xdr:rowOff>
    </xdr:from>
    <xdr:to>
      <xdr:col>50</xdr:col>
      <xdr:colOff>114300</xdr:colOff>
      <xdr:row>76</xdr:row>
      <xdr:rowOff>87057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02314"/>
          <a:ext cx="889000" cy="11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52955</xdr:rowOff>
    </xdr:from>
    <xdr:to>
      <xdr:col>50</xdr:col>
      <xdr:colOff>165100</xdr:colOff>
      <xdr:row>77</xdr:row>
      <xdr:rowOff>154555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145682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34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171410</xdr:rowOff>
    </xdr:from>
    <xdr:to>
      <xdr:col>45</xdr:col>
      <xdr:colOff>177800</xdr:colOff>
      <xdr:row>76</xdr:row>
      <xdr:rowOff>87057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030160"/>
          <a:ext cx="889000" cy="8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106502</xdr:rowOff>
    </xdr:from>
    <xdr:to>
      <xdr:col>46</xdr:col>
      <xdr:colOff>38100</xdr:colOff>
      <xdr:row>78</xdr:row>
      <xdr:rowOff>36652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27779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40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171410</xdr:rowOff>
    </xdr:from>
    <xdr:to>
      <xdr:col>41</xdr:col>
      <xdr:colOff>50800</xdr:colOff>
      <xdr:row>77</xdr:row>
      <xdr:rowOff>4260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030160"/>
          <a:ext cx="889000" cy="17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51301</xdr:rowOff>
    </xdr:from>
    <xdr:to>
      <xdr:col>41</xdr:col>
      <xdr:colOff>101600</xdr:colOff>
      <xdr:row>77</xdr:row>
      <xdr:rowOff>152901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144028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3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6583</xdr:rowOff>
    </xdr:from>
    <xdr:to>
      <xdr:col>36</xdr:col>
      <xdr:colOff>165100</xdr:colOff>
      <xdr:row>78</xdr:row>
      <xdr:rowOff>108183</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99310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47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157142</xdr:rowOff>
    </xdr:from>
    <xdr:to>
      <xdr:col>55</xdr:col>
      <xdr:colOff>50800</xdr:colOff>
      <xdr:row>75</xdr:row>
      <xdr:rowOff>87292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84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8569</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69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92764</xdr:rowOff>
    </xdr:from>
    <xdr:to>
      <xdr:col>50</xdr:col>
      <xdr:colOff>165100</xdr:colOff>
      <xdr:row>76</xdr:row>
      <xdr:rowOff>22913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9515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39441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72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36257</xdr:rowOff>
    </xdr:from>
    <xdr:to>
      <xdr:col>46</xdr:col>
      <xdr:colOff>38100</xdr:colOff>
      <xdr:row>76</xdr:row>
      <xdr:rowOff>137857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6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154384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84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120610</xdr:rowOff>
    </xdr:from>
    <xdr:to>
      <xdr:col>41</xdr:col>
      <xdr:colOff>101600</xdr:colOff>
      <xdr:row>76</xdr:row>
      <xdr:rowOff>50760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97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67287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75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124910</xdr:rowOff>
    </xdr:from>
    <xdr:to>
      <xdr:col>36</xdr:col>
      <xdr:colOff>165100</xdr:colOff>
      <xdr:row>77</xdr:row>
      <xdr:rowOff>55060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5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71587</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93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153943</xdr:rowOff>
    </xdr:from>
    <xdr:to>
      <xdr:col>54</xdr:col>
      <xdr:colOff>189865</xdr:colOff>
      <xdr:row>98</xdr:row>
      <xdr:rowOff>115715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755893"/>
          <a:ext cx="1270" cy="116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119542</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2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115715</xdr:rowOff>
    </xdr:from>
    <xdr:to>
      <xdr:col>55</xdr:col>
      <xdr:colOff>88900</xdr:colOff>
      <xdr:row>98</xdr:row>
      <xdr:rowOff>115715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17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100620</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53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153943</xdr:rowOff>
    </xdr:from>
    <xdr:to>
      <xdr:col>55</xdr:col>
      <xdr:colOff>88900</xdr:colOff>
      <xdr:row>91</xdr:row>
      <xdr:rowOff>153943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75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82508</xdr:rowOff>
    </xdr:from>
    <xdr:to>
      <xdr:col>55</xdr:col>
      <xdr:colOff>0</xdr:colOff>
      <xdr:row>97</xdr:row>
      <xdr:rowOff>99867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13158"/>
          <a:ext cx="838200" cy="1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27026</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57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48599</xdr:rowOff>
    </xdr:from>
    <xdr:to>
      <xdr:col>55</xdr:col>
      <xdr:colOff>50800</xdr:colOff>
      <xdr:row>97</xdr:row>
      <xdr:rowOff>150199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7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18386</xdr:rowOff>
    </xdr:from>
    <xdr:to>
      <xdr:col>50</xdr:col>
      <xdr:colOff>114300</xdr:colOff>
      <xdr:row>97</xdr:row>
      <xdr:rowOff>99867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649036"/>
          <a:ext cx="889000" cy="8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27853</xdr:rowOff>
    </xdr:from>
    <xdr:to>
      <xdr:col>50</xdr:col>
      <xdr:colOff>165100</xdr:colOff>
      <xdr:row>97</xdr:row>
      <xdr:rowOff>129453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145980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3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18386</xdr:rowOff>
    </xdr:from>
    <xdr:to>
      <xdr:col>45</xdr:col>
      <xdr:colOff>177800</xdr:colOff>
      <xdr:row>97</xdr:row>
      <xdr:rowOff>101814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49036"/>
          <a:ext cx="889000" cy="8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68245</xdr:rowOff>
    </xdr:from>
    <xdr:to>
      <xdr:col>46</xdr:col>
      <xdr:colOff>38100</xdr:colOff>
      <xdr:row>97</xdr:row>
      <xdr:rowOff>169845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160972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9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48478</xdr:rowOff>
    </xdr:from>
    <xdr:to>
      <xdr:col>41</xdr:col>
      <xdr:colOff>50800</xdr:colOff>
      <xdr:row>97</xdr:row>
      <xdr:rowOff>101814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679128"/>
          <a:ext cx="889000" cy="5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79253</xdr:rowOff>
    </xdr:from>
    <xdr:to>
      <xdr:col>41</xdr:col>
      <xdr:colOff>101600</xdr:colOff>
      <xdr:row>98</xdr:row>
      <xdr:rowOff>9403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56195</xdr:rowOff>
    </xdr:from>
    <xdr:to>
      <xdr:col>36</xdr:col>
      <xdr:colOff>165100</xdr:colOff>
      <xdr:row>97</xdr:row>
      <xdr:rowOff>157795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148922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31708</xdr:rowOff>
    </xdr:from>
    <xdr:to>
      <xdr:col>55</xdr:col>
      <xdr:colOff>50800</xdr:colOff>
      <xdr:row>97</xdr:row>
      <xdr:rowOff>133308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6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54585</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1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49067</xdr:rowOff>
    </xdr:from>
    <xdr:to>
      <xdr:col>50</xdr:col>
      <xdr:colOff>165100</xdr:colOff>
      <xdr:row>97</xdr:row>
      <xdr:rowOff>150667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7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141794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139036</xdr:rowOff>
    </xdr:from>
    <xdr:to>
      <xdr:col>46</xdr:col>
      <xdr:colOff>38100</xdr:colOff>
      <xdr:row>97</xdr:row>
      <xdr:rowOff>69186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85713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3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51014</xdr:rowOff>
    </xdr:from>
    <xdr:to>
      <xdr:col>41</xdr:col>
      <xdr:colOff>101600</xdr:colOff>
      <xdr:row>97</xdr:row>
      <xdr:rowOff>152614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169141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169128</xdr:rowOff>
    </xdr:from>
    <xdr:to>
      <xdr:col>36</xdr:col>
      <xdr:colOff>165100</xdr:colOff>
      <xdr:row>97</xdr:row>
      <xdr:rowOff>99278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115805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53501</xdr:rowOff>
    </xdr:from>
    <xdr:to>
      <xdr:col>85</xdr:col>
      <xdr:colOff>126364</xdr:colOff>
      <xdr:row>39</xdr:row>
      <xdr:rowOff>127813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68451"/>
          <a:ext cx="1269" cy="1445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131640</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8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127813</xdr:rowOff>
    </xdr:from>
    <xdr:to>
      <xdr:col>86</xdr:col>
      <xdr:colOff>25400</xdr:colOff>
      <xdr:row>39</xdr:row>
      <xdr:rowOff>127813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81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178</xdr:rowOff>
    </xdr:from>
    <xdr:ext cx="599010"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4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106,779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53501</xdr:rowOff>
    </xdr:from>
    <xdr:to>
      <xdr:col>86</xdr:col>
      <xdr:colOff>25400</xdr:colOff>
      <xdr:row>31</xdr:row>
      <xdr:rowOff>53501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68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8810</xdr:rowOff>
    </xdr:from>
    <xdr:to>
      <xdr:col>85</xdr:col>
      <xdr:colOff>127000</xdr:colOff>
      <xdr:row>39</xdr:row>
      <xdr:rowOff>41402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695360"/>
          <a:ext cx="838200" cy="3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85684</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429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62807</xdr:rowOff>
    </xdr:from>
    <xdr:to>
      <xdr:col>85</xdr:col>
      <xdr:colOff>177800</xdr:colOff>
      <xdr:row>38</xdr:row>
      <xdr:rowOff>164407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57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47460</xdr:rowOff>
    </xdr:from>
    <xdr:to>
      <xdr:col>81</xdr:col>
      <xdr:colOff>50800</xdr:colOff>
      <xdr:row>39</xdr:row>
      <xdr:rowOff>8810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562560"/>
          <a:ext cx="889000" cy="13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92868</xdr:rowOff>
    </xdr:from>
    <xdr:to>
      <xdr:col>81</xdr:col>
      <xdr:colOff>101600</xdr:colOff>
      <xdr:row>39</xdr:row>
      <xdr:rowOff>23018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6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39545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3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47460</xdr:rowOff>
    </xdr:from>
    <xdr:to>
      <xdr:col>76</xdr:col>
      <xdr:colOff>114300</xdr:colOff>
      <xdr:row>38</xdr:row>
      <xdr:rowOff>144893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562560"/>
          <a:ext cx="889000" cy="9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91366</xdr:rowOff>
    </xdr:from>
    <xdr:to>
      <xdr:col>76</xdr:col>
      <xdr:colOff>165100</xdr:colOff>
      <xdr:row>39</xdr:row>
      <xdr:rowOff>21516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60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12643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69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144893</xdr:rowOff>
    </xdr:from>
    <xdr:to>
      <xdr:col>71</xdr:col>
      <xdr:colOff>177800</xdr:colOff>
      <xdr:row>38</xdr:row>
      <xdr:rowOff>161106</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659993"/>
          <a:ext cx="889000" cy="1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44960</xdr:rowOff>
    </xdr:from>
    <xdr:to>
      <xdr:col>72</xdr:col>
      <xdr:colOff>38100</xdr:colOff>
      <xdr:row>38</xdr:row>
      <xdr:rowOff>146560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5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163087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33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64913</xdr:rowOff>
    </xdr:from>
    <xdr:to>
      <xdr:col>67</xdr:col>
      <xdr:colOff>101600</xdr:colOff>
      <xdr:row>38</xdr:row>
      <xdr:rowOff>166513</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58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11590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3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162052</xdr:rowOff>
    </xdr:from>
    <xdr:to>
      <xdr:col>85</xdr:col>
      <xdr:colOff>177800</xdr:colOff>
      <xdr:row>39</xdr:row>
      <xdr:rowOff>92202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76979</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59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129460</xdr:rowOff>
    </xdr:from>
    <xdr:to>
      <xdr:col>81</xdr:col>
      <xdr:colOff>101600</xdr:colOff>
      <xdr:row>39</xdr:row>
      <xdr:rowOff>59610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64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50737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73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168110</xdr:rowOff>
    </xdr:from>
    <xdr:to>
      <xdr:col>76</xdr:col>
      <xdr:colOff>165100</xdr:colOff>
      <xdr:row>38</xdr:row>
      <xdr:rowOff>98260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51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114787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28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94093</xdr:rowOff>
    </xdr:from>
    <xdr:to>
      <xdr:col>72</xdr:col>
      <xdr:colOff>38100</xdr:colOff>
      <xdr:row>39</xdr:row>
      <xdr:rowOff>24243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60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15370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70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110306</xdr:rowOff>
    </xdr:from>
    <xdr:to>
      <xdr:col>67</xdr:col>
      <xdr:colOff>101600</xdr:colOff>
      <xdr:row>39</xdr:row>
      <xdr:rowOff>40456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62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31583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71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14181</xdr:rowOff>
    </xdr:from>
    <xdr:to>
      <xdr:col>85</xdr:col>
      <xdr:colOff>126364</xdr:colOff>
      <xdr:row>57</xdr:row>
      <xdr:rowOff>141767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58131"/>
          <a:ext cx="1269" cy="115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145594</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141767</xdr:rowOff>
    </xdr:from>
    <xdr:to>
      <xdr:col>86</xdr:col>
      <xdr:colOff>25400</xdr:colOff>
      <xdr:row>57</xdr:row>
      <xdr:rowOff>141767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1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132308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3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14181</xdr:rowOff>
    </xdr:from>
    <xdr:to>
      <xdr:col>86</xdr:col>
      <xdr:colOff>25400</xdr:colOff>
      <xdr:row>51</xdr:row>
      <xdr:rowOff>14181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5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140006</xdr:rowOff>
    </xdr:from>
    <xdr:to>
      <xdr:col>85</xdr:col>
      <xdr:colOff>127000</xdr:colOff>
      <xdr:row>57</xdr:row>
      <xdr:rowOff>54803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741206"/>
          <a:ext cx="838200" cy="8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67209</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96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44332</xdr:rowOff>
    </xdr:from>
    <xdr:to>
      <xdr:col>85</xdr:col>
      <xdr:colOff>177800</xdr:colOff>
      <xdr:row>56</xdr:row>
      <xdr:rowOff>145932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45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129020</xdr:rowOff>
    </xdr:from>
    <xdr:to>
      <xdr:col>81</xdr:col>
      <xdr:colOff>50800</xdr:colOff>
      <xdr:row>56</xdr:row>
      <xdr:rowOff>140006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730220"/>
          <a:ext cx="889000" cy="1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94076</xdr:rowOff>
    </xdr:from>
    <xdr:to>
      <xdr:col>81</xdr:col>
      <xdr:colOff>101600</xdr:colOff>
      <xdr:row>57</xdr:row>
      <xdr:rowOff>24226</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15353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78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129020</xdr:rowOff>
    </xdr:from>
    <xdr:to>
      <xdr:col>76</xdr:col>
      <xdr:colOff>114300</xdr:colOff>
      <xdr:row>56</xdr:row>
      <xdr:rowOff>162647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730220"/>
          <a:ext cx="889000" cy="3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123610</xdr:rowOff>
    </xdr:from>
    <xdr:to>
      <xdr:col>76</xdr:col>
      <xdr:colOff>165100</xdr:colOff>
      <xdr:row>57</xdr:row>
      <xdr:rowOff>53760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44887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81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161106</xdr:rowOff>
    </xdr:from>
    <xdr:to>
      <xdr:col>71</xdr:col>
      <xdr:colOff>177800</xdr:colOff>
      <xdr:row>56</xdr:row>
      <xdr:rowOff>162647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62306"/>
          <a:ext cx="889000" cy="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102580</xdr:rowOff>
    </xdr:from>
    <xdr:to>
      <xdr:col>72</xdr:col>
      <xdr:colOff>38100</xdr:colOff>
      <xdr:row>57</xdr:row>
      <xdr:rowOff>32730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49257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47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149314</xdr:rowOff>
    </xdr:from>
    <xdr:to>
      <xdr:col>67</xdr:col>
      <xdr:colOff>101600</xdr:colOff>
      <xdr:row>57</xdr:row>
      <xdr:rowOff>79464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70591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84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4003</xdr:rowOff>
    </xdr:from>
    <xdr:to>
      <xdr:col>85</xdr:col>
      <xdr:colOff>177800</xdr:colOff>
      <xdr:row>57</xdr:row>
      <xdr:rowOff>105603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7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90380</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9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89206</xdr:rowOff>
    </xdr:from>
    <xdr:to>
      <xdr:col>81</xdr:col>
      <xdr:colOff>101600</xdr:colOff>
      <xdr:row>57</xdr:row>
      <xdr:rowOff>19356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9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35883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46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78220</xdr:rowOff>
    </xdr:from>
    <xdr:to>
      <xdr:col>76</xdr:col>
      <xdr:colOff>165100</xdr:colOff>
      <xdr:row>57</xdr:row>
      <xdr:rowOff>8370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6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24897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45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111847</xdr:rowOff>
    </xdr:from>
    <xdr:to>
      <xdr:col>72</xdr:col>
      <xdr:colOff>38100</xdr:colOff>
      <xdr:row>57</xdr:row>
      <xdr:rowOff>41997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1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33124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0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110306</xdr:rowOff>
    </xdr:from>
    <xdr:to>
      <xdr:col>67</xdr:col>
      <xdr:colOff>101600</xdr:colOff>
      <xdr:row>57</xdr:row>
      <xdr:rowOff>40456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1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56983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48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86564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59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162492</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35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33241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34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274,122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86564</xdr:rowOff>
    </xdr:from>
    <xdr:to>
      <xdr:col>86</xdr:col>
      <xdr:colOff>25400</xdr:colOff>
      <xdr:row>71</xdr:row>
      <xdr:rowOff>86564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5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79942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81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57065</xdr:rowOff>
    </xdr:from>
    <xdr:to>
      <xdr:col>85</xdr:col>
      <xdr:colOff>177800</xdr:colOff>
      <xdr:row>78</xdr:row>
      <xdr:rowOff>158665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43600</xdr:rowOff>
    </xdr:from>
    <xdr:to>
      <xdr:col>81</xdr:col>
      <xdr:colOff>101600</xdr:colOff>
      <xdr:row>78</xdr:row>
      <xdr:rowOff>145200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161727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45983</xdr:rowOff>
    </xdr:from>
    <xdr:to>
      <xdr:col>76</xdr:col>
      <xdr:colOff>165100</xdr:colOff>
      <xdr:row>78</xdr:row>
      <xdr:rowOff>147583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164110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17252</xdr:rowOff>
    </xdr:from>
    <xdr:to>
      <xdr:col>72</xdr:col>
      <xdr:colOff>38100</xdr:colOff>
      <xdr:row>78</xdr:row>
      <xdr:rowOff>118852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135379</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36111" y="1316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27059</xdr:rowOff>
    </xdr:from>
    <xdr:to>
      <xdr:col>67</xdr:col>
      <xdr:colOff>101600</xdr:colOff>
      <xdr:row>78</xdr:row>
      <xdr:rowOff>128659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145186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47111" y="131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35492</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08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150220</xdr:rowOff>
    </xdr:from>
    <xdr:to>
      <xdr:col>85</xdr:col>
      <xdr:colOff>126364</xdr:colOff>
      <xdr:row>98</xdr:row>
      <xdr:rowOff>53412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52170"/>
          <a:ext cx="1269" cy="1103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57239</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5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53412</xdr:rowOff>
    </xdr:from>
    <xdr:to>
      <xdr:col>86</xdr:col>
      <xdr:colOff>25400</xdr:colOff>
      <xdr:row>98</xdr:row>
      <xdr:rowOff>53412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5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96897</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2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150220</xdr:rowOff>
    </xdr:from>
    <xdr:to>
      <xdr:col>86</xdr:col>
      <xdr:colOff>25400</xdr:colOff>
      <xdr:row>91</xdr:row>
      <xdr:rowOff>150220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114874</xdr:rowOff>
    </xdr:from>
    <xdr:to>
      <xdr:col>85</xdr:col>
      <xdr:colOff>127000</xdr:colOff>
      <xdr:row>96</xdr:row>
      <xdr:rowOff>154710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574074"/>
          <a:ext cx="838200" cy="3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102829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6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124402</xdr:rowOff>
    </xdr:from>
    <xdr:to>
      <xdr:col>85</xdr:col>
      <xdr:colOff>177800</xdr:colOff>
      <xdr:row>97</xdr:row>
      <xdr:rowOff>54552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8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91405</xdr:rowOff>
    </xdr:from>
    <xdr:to>
      <xdr:col>81</xdr:col>
      <xdr:colOff>50800</xdr:colOff>
      <xdr:row>96</xdr:row>
      <xdr:rowOff>154710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550605"/>
          <a:ext cx="889000" cy="6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131708</xdr:rowOff>
    </xdr:from>
    <xdr:to>
      <xdr:col>81</xdr:col>
      <xdr:colOff>101600</xdr:colOff>
      <xdr:row>97</xdr:row>
      <xdr:rowOff>61858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52985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8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91405</xdr:rowOff>
    </xdr:from>
    <xdr:to>
      <xdr:col>76</xdr:col>
      <xdr:colOff>114300</xdr:colOff>
      <xdr:row>97</xdr:row>
      <xdr:rowOff>23676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550605"/>
          <a:ext cx="889000" cy="10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142566</xdr:rowOff>
    </xdr:from>
    <xdr:to>
      <xdr:col>76</xdr:col>
      <xdr:colOff>165100</xdr:colOff>
      <xdr:row>97</xdr:row>
      <xdr:rowOff>72716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0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63843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15881</xdr:rowOff>
    </xdr:from>
    <xdr:to>
      <xdr:col>71</xdr:col>
      <xdr:colOff>177800</xdr:colOff>
      <xdr:row>97</xdr:row>
      <xdr:rowOff>23676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646531"/>
          <a:ext cx="8890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164055</xdr:rowOff>
    </xdr:from>
    <xdr:to>
      <xdr:col>72</xdr:col>
      <xdr:colOff>38100</xdr:colOff>
      <xdr:row>97</xdr:row>
      <xdr:rowOff>94205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85332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71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156786</xdr:rowOff>
    </xdr:from>
    <xdr:to>
      <xdr:col>67</xdr:col>
      <xdr:colOff>101600</xdr:colOff>
      <xdr:row>97</xdr:row>
      <xdr:rowOff>86936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78063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70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64074</xdr:rowOff>
    </xdr:from>
    <xdr:to>
      <xdr:col>85</xdr:col>
      <xdr:colOff>177800</xdr:colOff>
      <xdr:row>96</xdr:row>
      <xdr:rowOff>165674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2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86951</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37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103910</xdr:rowOff>
    </xdr:from>
    <xdr:to>
      <xdr:col>81</xdr:col>
      <xdr:colOff>101600</xdr:colOff>
      <xdr:row>97</xdr:row>
      <xdr:rowOff>34060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50587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33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40605</xdr:rowOff>
    </xdr:from>
    <xdr:to>
      <xdr:col>76</xdr:col>
      <xdr:colOff>165100</xdr:colOff>
      <xdr:row>96</xdr:row>
      <xdr:rowOff>142205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49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158732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27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144326</xdr:rowOff>
    </xdr:from>
    <xdr:to>
      <xdr:col>72</xdr:col>
      <xdr:colOff>38100</xdr:colOff>
      <xdr:row>97</xdr:row>
      <xdr:rowOff>74476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91003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37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136531</xdr:rowOff>
    </xdr:from>
    <xdr:to>
      <xdr:col>67</xdr:col>
      <xdr:colOff>101600</xdr:colOff>
      <xdr:row>97</xdr:row>
      <xdr:rowOff>66681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9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83208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37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14035</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157535"/>
          <a:ext cx="1269" cy="1627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122742</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809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132162</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49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49,848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14035</xdr:rowOff>
    </xdr:from>
    <xdr:to>
      <xdr:col>116</xdr:col>
      <xdr:colOff>152400</xdr:colOff>
      <xdr:row>30</xdr:row>
      <xdr:rowOff>14035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15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40192</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552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17315</xdr:rowOff>
    </xdr:from>
    <xdr:to>
      <xdr:col>116</xdr:col>
      <xdr:colOff>114300</xdr:colOff>
      <xdr:row>39</xdr:row>
      <xdr:rowOff>118915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70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15356</xdr:rowOff>
    </xdr:from>
    <xdr:to>
      <xdr:col>112</xdr:col>
      <xdr:colOff>38100</xdr:colOff>
      <xdr:row>39</xdr:row>
      <xdr:rowOff>116956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70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133483</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088428" y="647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22900</xdr:rowOff>
    </xdr:from>
    <xdr:to>
      <xdr:col>107</xdr:col>
      <xdr:colOff>101600</xdr:colOff>
      <xdr:row>39</xdr:row>
      <xdr:rowOff>124500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141027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48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39425</xdr:rowOff>
    </xdr:from>
    <xdr:to>
      <xdr:col>102</xdr:col>
      <xdr:colOff>165100</xdr:colOff>
      <xdr:row>39</xdr:row>
      <xdr:rowOff>141025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157552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48046</xdr:rowOff>
    </xdr:from>
    <xdr:to>
      <xdr:col>98</xdr:col>
      <xdr:colOff>38100</xdr:colOff>
      <xdr:row>39</xdr:row>
      <xdr:rowOff>149646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166173</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167192</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82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２３１，６０１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８９，４４７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円上回っている。これは、財政調整基金への積立、遊佐パーキングエリアタウン整備事業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、ふるさとづくり寄附金事業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に係る経費の増によるものである。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労働費は住民一人当たり１，８４７円となっており、類似団体平均に比べ１，３３１円上回っている。これは、雇用創出対策として実施した若者を中心としたビジネス創出事業に係る経費の増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農林水産業費は住民一人当たり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６６，６９３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２４，６２２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円上回っている。これは、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被害拡大による松くい虫防除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に係る経費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の増によるもので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商工費は住民一人当たり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６８，７３１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４５，１２５円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っている。これは、観光施設の維持管理・整備事業やキャッシュレス決済導入促進事業に係る経費によるものであり、観光施設に関しては、今後も観光誘客に向け普通建設事業費や物件費の増加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年度における実質収支は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５７２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百万円、財政調整基金残高は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１，０７９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百万円であった。実質収支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の標準財政規模比は、対前年比０．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実質単年度収支は対前年比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１．４９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となった。前年度と比較し、令和５年度に繰り越された事業に伴う繰越財源が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少なく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、また、一般財源に充てるため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財政調整基金の取崩額も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少なかった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ことが要因となっている。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その財政調整基金の残高は、適切な財源の確保と歳出の精査により取崩しを極力回避してきたが、前年度に比較し積立額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５．２ポイント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減となった。</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保険税・保険料・使用料を適時見直し、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一定の黒字額を確保していく</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10950038</v>
      </c>
      <c r="BO4" s="449"/>
      <c r="BP4" s="449"/>
      <c r="BQ4" s="449"/>
      <c r="BR4" s="449"/>
      <c r="BS4" s="449"/>
      <c r="BT4" s="449"/>
      <c r="BU4" s="450"/>
      <c r="BV4" s="448">
        <v>10542572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10.9</v>
      </c>
      <c r="CU4" s="589"/>
      <c r="CV4" s="589"/>
      <c r="CW4" s="589"/>
      <c r="CX4" s="589"/>
      <c r="CY4" s="589"/>
      <c r="CZ4" s="589"/>
      <c r="DA4" s="590"/>
      <c r="DB4" s="588">
        <v>10.199999999999999</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10340742</v>
      </c>
      <c r="BO5" s="420"/>
      <c r="BP5" s="420"/>
      <c r="BQ5" s="420"/>
      <c r="BR5" s="420"/>
      <c r="BS5" s="420"/>
      <c r="BT5" s="420"/>
      <c r="BU5" s="421"/>
      <c r="BV5" s="419">
        <v>9908514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88</v>
      </c>
      <c r="CU5" s="417"/>
      <c r="CV5" s="417"/>
      <c r="CW5" s="417"/>
      <c r="CX5" s="417"/>
      <c r="CY5" s="417"/>
      <c r="CZ5" s="417"/>
      <c r="DA5" s="418"/>
      <c r="DB5" s="416">
        <v>88.3</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609296</v>
      </c>
      <c r="BO6" s="420"/>
      <c r="BP6" s="420"/>
      <c r="BQ6" s="420"/>
      <c r="BR6" s="420"/>
      <c r="BS6" s="420"/>
      <c r="BT6" s="420"/>
      <c r="BU6" s="421"/>
      <c r="BV6" s="419">
        <v>634058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88.4</v>
      </c>
      <c r="CU6" s="563"/>
      <c r="CV6" s="563"/>
      <c r="CW6" s="563"/>
      <c r="CX6" s="563"/>
      <c r="CY6" s="563"/>
      <c r="CZ6" s="563"/>
      <c r="DA6" s="564"/>
      <c r="DB6" s="562">
        <v>89.2</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37076</v>
      </c>
      <c r="BO7" s="420"/>
      <c r="BP7" s="420"/>
      <c r="BQ7" s="420"/>
      <c r="BR7" s="420"/>
      <c r="BS7" s="420"/>
      <c r="BT7" s="420"/>
      <c r="BU7" s="421"/>
      <c r="BV7" s="419">
        <v>100827</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5253962</v>
      </c>
      <c r="CU7" s="420"/>
      <c r="CV7" s="420"/>
      <c r="CW7" s="420"/>
      <c r="CX7" s="420"/>
      <c r="CY7" s="420"/>
      <c r="CZ7" s="420"/>
      <c r="DA7" s="421"/>
      <c r="DB7" s="419">
        <v>5224467</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572220</v>
      </c>
      <c r="BO8" s="420"/>
      <c r="BP8" s="420"/>
      <c r="BQ8" s="420"/>
      <c r="BR8" s="420"/>
      <c r="BS8" s="420"/>
      <c r="BT8" s="420"/>
      <c r="BU8" s="421"/>
      <c r="BV8" s="419">
        <v>533231</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0.28999999999999998</v>
      </c>
      <c r="CU8" s="523"/>
      <c r="CV8" s="523"/>
      <c r="CW8" s="523"/>
      <c r="CX8" s="523"/>
      <c r="CY8" s="523"/>
      <c r="CZ8" s="523"/>
      <c r="DA8" s="524"/>
      <c r="DB8" s="522">
        <v>0.28999999999999998</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13032</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38989</v>
      </c>
      <c r="BO9" s="420"/>
      <c r="BP9" s="420"/>
      <c r="BQ9" s="420"/>
      <c r="BR9" s="420"/>
      <c r="BS9" s="420"/>
      <c r="BT9" s="420"/>
      <c r="BU9" s="421"/>
      <c r="BV9" s="419">
        <v>-10172</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14.5</v>
      </c>
      <c r="CU9" s="417"/>
      <c r="CV9" s="417"/>
      <c r="CW9" s="417"/>
      <c r="CX9" s="417"/>
      <c r="CY9" s="417"/>
      <c r="CZ9" s="417"/>
      <c r="DA9" s="418"/>
      <c r="DB9" s="416">
        <v>13.3</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112</v>
      </c>
      <c r="M10" s="376"/>
      <c r="N10" s="376"/>
      <c r="O10" s="376"/>
      <c r="P10" s="376"/>
      <c r="Q10" s="377"/>
      <c r="R10" s="372">
        <v>14207</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316733</v>
      </c>
      <c r="BO10" s="420"/>
      <c r="BP10" s="420"/>
      <c r="BQ10" s="420"/>
      <c r="BR10" s="420"/>
      <c r="BS10" s="420"/>
      <c r="BT10" s="420"/>
      <c r="BU10" s="421"/>
      <c r="BV10" s="419">
        <v>321783</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81"/>
      <c r="B12" s="525" t="s">
        <v>123</v>
      </c>
      <c r="C12" s="526"/>
      <c r="D12" s="526"/>
      <c r="E12" s="526"/>
      <c r="F12" s="526"/>
      <c r="G12" s="526"/>
      <c r="H12" s="526"/>
      <c r="I12" s="526"/>
      <c r="J12" s="526"/>
      <c r="K12" s="527"/>
      <c r="L12" s="534" t="s">
        <v>124</v>
      </c>
      <c r="M12" s="535"/>
      <c r="N12" s="535"/>
      <c r="O12" s="535"/>
      <c r="P12" s="535"/>
      <c r="Q12" s="536"/>
      <c r="R12" s="537">
        <v>12467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375705</v>
      </c>
      <c r="BO12" s="420"/>
      <c r="BP12" s="420"/>
      <c r="BQ12" s="420"/>
      <c r="BR12" s="420"/>
      <c r="BS12" s="420"/>
      <c r="BT12" s="420"/>
      <c r="BU12" s="421"/>
      <c r="BV12" s="419">
        <v>409300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12387</v>
      </c>
      <c r="S13" s="507"/>
      <c r="T13" s="507"/>
      <c r="U13" s="507"/>
      <c r="V13" s="508"/>
      <c r="W13" s="509" t="s">
        <v>131</v>
      </c>
      <c r="X13" s="405"/>
      <c r="Y13" s="405"/>
      <c r="Z13" s="405"/>
      <c r="AA13" s="405"/>
      <c r="AB13" s="406"/>
      <c r="AC13" s="372">
        <v>1117</v>
      </c>
      <c r="AD13" s="373"/>
      <c r="AE13" s="373"/>
      <c r="AF13" s="373"/>
      <c r="AG13" s="374"/>
      <c r="AH13" s="372">
        <v>1154</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-19983</v>
      </c>
      <c r="BO13" s="420"/>
      <c r="BP13" s="420"/>
      <c r="BQ13" s="420"/>
      <c r="BR13" s="420"/>
      <c r="BS13" s="420"/>
      <c r="BT13" s="420"/>
      <c r="BU13" s="421"/>
      <c r="BV13" s="419">
        <v>-97689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11.7</v>
      </c>
      <c r="CU13" s="417"/>
      <c r="CV13" s="417"/>
      <c r="CW13" s="417"/>
      <c r="CX13" s="417"/>
      <c r="CY13" s="417"/>
      <c r="CZ13" s="417"/>
      <c r="DA13" s="418"/>
      <c r="DB13" s="416">
        <v>10.7</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12796</v>
      </c>
      <c r="S14" s="507"/>
      <c r="T14" s="507"/>
      <c r="U14" s="507"/>
      <c r="V14" s="508"/>
      <c r="W14" s="510"/>
      <c r="X14" s="408"/>
      <c r="Y14" s="408"/>
      <c r="Z14" s="408"/>
      <c r="AA14" s="408"/>
      <c r="AB14" s="409"/>
      <c r="AC14" s="499">
        <v>16.600000000000001</v>
      </c>
      <c r="AD14" s="500"/>
      <c r="AE14" s="500"/>
      <c r="AF14" s="500"/>
      <c r="AG14" s="501"/>
      <c r="AH14" s="499">
        <v>16.100000000000001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38.299999999999997</v>
      </c>
      <c r="CU14" s="517"/>
      <c r="CV14" s="517"/>
      <c r="CW14" s="517"/>
      <c r="CX14" s="517"/>
      <c r="CY14" s="517"/>
      <c r="CZ14" s="517"/>
      <c r="DA14" s="518"/>
      <c r="DB14" s="516">
        <v>61.4</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12727</v>
      </c>
      <c r="S15" s="507"/>
      <c r="T15" s="507"/>
      <c r="U15" s="507"/>
      <c r="V15" s="508"/>
      <c r="W15" s="509" t="s">
        <v>137</v>
      </c>
      <c r="X15" s="405"/>
      <c r="Y15" s="405"/>
      <c r="Z15" s="405"/>
      <c r="AA15" s="405"/>
      <c r="AB15" s="406"/>
      <c r="AC15" s="372">
        <v>1803</v>
      </c>
      <c r="AD15" s="373"/>
      <c r="AE15" s="373"/>
      <c r="AF15" s="373"/>
      <c r="AG15" s="374"/>
      <c r="AH15" s="372">
        <v>1947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1432887</v>
      </c>
      <c r="BO15" s="449"/>
      <c r="BP15" s="449"/>
      <c r="BQ15" s="449"/>
      <c r="BR15" s="449"/>
      <c r="BS15" s="449"/>
      <c r="BT15" s="449"/>
      <c r="BU15" s="450"/>
      <c r="BV15" s="448">
        <v>1408511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26.8</v>
      </c>
      <c r="AD16" s="500"/>
      <c r="AE16" s="500"/>
      <c r="AF16" s="500"/>
      <c r="AG16" s="501"/>
      <c r="AH16" s="499">
        <v>27.2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4888296</v>
      </c>
      <c r="BO16" s="420"/>
      <c r="BP16" s="420"/>
      <c r="BQ16" s="420"/>
      <c r="BR16" s="420"/>
      <c r="BS16" s="420"/>
      <c r="BT16" s="420"/>
      <c r="BU16" s="421"/>
      <c r="BV16" s="419">
        <v>4827665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3800</v>
      </c>
      <c r="AD17" s="373"/>
      <c r="AE17" s="373"/>
      <c r="AF17" s="373"/>
      <c r="AG17" s="374"/>
      <c r="AH17" s="372">
        <v>4058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1773392</v>
      </c>
      <c r="BO17" s="420"/>
      <c r="BP17" s="420"/>
      <c r="BQ17" s="420"/>
      <c r="BR17" s="420"/>
      <c r="BS17" s="420"/>
      <c r="BT17" s="420"/>
      <c r="BU17" s="421"/>
      <c r="BV17" s="419">
        <v>1749861</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208.39</v>
      </c>
      <c r="M18" s="472"/>
      <c r="N18" s="472"/>
      <c r="O18" s="472"/>
      <c r="P18" s="472"/>
      <c r="Q18" s="472"/>
      <c r="R18" s="473"/>
      <c r="S18" s="473"/>
      <c r="T18" s="473"/>
      <c r="U18" s="473"/>
      <c r="V18" s="474"/>
      <c r="W18" s="490"/>
      <c r="X18" s="491"/>
      <c r="Y18" s="491"/>
      <c r="Z18" s="491"/>
      <c r="AA18" s="491"/>
      <c r="AB18" s="515"/>
      <c r="AC18" s="389">
        <v>56.5</v>
      </c>
      <c r="AD18" s="390"/>
      <c r="AE18" s="390"/>
      <c r="AF18" s="390"/>
      <c r="AG18" s="475"/>
      <c r="AH18" s="389">
        <v>56.7</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4682195</v>
      </c>
      <c r="BO18" s="420"/>
      <c r="BP18" s="420"/>
      <c r="BQ18" s="420"/>
      <c r="BR18" s="420"/>
      <c r="BS18" s="420"/>
      <c r="BT18" s="420"/>
      <c r="BU18" s="421"/>
      <c r="BV18" s="419">
        <v>4676810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63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6914716</v>
      </c>
      <c r="BO19" s="420"/>
      <c r="BP19" s="420"/>
      <c r="BQ19" s="420"/>
      <c r="BR19" s="420"/>
      <c r="BS19" s="420"/>
      <c r="BT19" s="420"/>
      <c r="BU19" s="421"/>
      <c r="BV19" s="419">
        <v>6886920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4432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8968588</v>
      </c>
      <c r="BO22" s="449"/>
      <c r="BP22" s="449"/>
      <c r="BQ22" s="449"/>
      <c r="BR22" s="449"/>
      <c r="BS22" s="449"/>
      <c r="BT22" s="449"/>
      <c r="BU22" s="450"/>
      <c r="BV22" s="448">
        <v>9537325</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5831120</v>
      </c>
      <c r="BO23" s="420"/>
      <c r="BP23" s="420"/>
      <c r="BQ23" s="420"/>
      <c r="BR23" s="420"/>
      <c r="BS23" s="420"/>
      <c r="BT23" s="420"/>
      <c r="BU23" s="421"/>
      <c r="BV23" s="419">
        <v>6190172</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7130</v>
      </c>
      <c r="R24" s="373"/>
      <c r="S24" s="373"/>
      <c r="T24" s="373"/>
      <c r="U24" s="373"/>
      <c r="V24" s="374"/>
      <c r="W24" s="462"/>
      <c r="X24" s="399"/>
      <c r="Y24" s="400"/>
      <c r="Z24" s="375" t="s">
        <v>162</v>
      </c>
      <c r="AA24" s="376"/>
      <c r="AB24" s="376"/>
      <c r="AC24" s="376"/>
      <c r="AD24" s="376"/>
      <c r="AE24" s="376"/>
      <c r="AF24" s="376"/>
      <c r="AG24" s="377"/>
      <c r="AH24" s="372">
        <v>124</v>
      </c>
      <c r="AI24" s="373"/>
      <c r="AJ24" s="373"/>
      <c r="AK24" s="373"/>
      <c r="AL24" s="374"/>
      <c r="AM24" s="372">
        <v>385268</v>
      </c>
      <c r="AN24" s="373"/>
      <c r="AO24" s="373"/>
      <c r="AP24" s="373"/>
      <c r="AQ24" s="373"/>
      <c r="AR24" s="374"/>
      <c r="AS24" s="372">
        <v>3107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7242296</v>
      </c>
      <c r="BO24" s="420"/>
      <c r="BP24" s="420"/>
      <c r="BQ24" s="420"/>
      <c r="BR24" s="420"/>
      <c r="BS24" s="420"/>
      <c r="BT24" s="420"/>
      <c r="BU24" s="421"/>
      <c r="BV24" s="419">
        <v>7646903</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5870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297314</v>
      </c>
      <c r="BO25" s="449"/>
      <c r="BP25" s="449"/>
      <c r="BQ25" s="449"/>
      <c r="BR25" s="449"/>
      <c r="BS25" s="449"/>
      <c r="BT25" s="449"/>
      <c r="BU25" s="450"/>
      <c r="BV25" s="448">
        <v>256911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5640</v>
      </c>
      <c r="R26" s="373"/>
      <c r="S26" s="373"/>
      <c r="T26" s="373"/>
      <c r="U26" s="373"/>
      <c r="V26" s="374"/>
      <c r="W26" s="462"/>
      <c r="X26" s="399"/>
      <c r="Y26" s="400"/>
      <c r="Z26" s="375" t="s">
        <v>168</v>
      </c>
      <c r="AA26" s="430"/>
      <c r="AB26" s="430"/>
      <c r="AC26" s="430"/>
      <c r="AD26" s="430"/>
      <c r="AE26" s="430"/>
      <c r="AF26" s="430"/>
      <c r="AG26" s="431"/>
      <c r="AH26" s="372">
        <v>10</v>
      </c>
      <c r="AI26" s="373"/>
      <c r="AJ26" s="373"/>
      <c r="AK26" s="373"/>
      <c r="AL26" s="374"/>
      <c r="AM26" s="372">
        <v>33930</v>
      </c>
      <c r="AN26" s="373"/>
      <c r="AO26" s="373"/>
      <c r="AP26" s="373"/>
      <c r="AQ26" s="373"/>
      <c r="AR26" s="374"/>
      <c r="AS26" s="372">
        <v>3393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3080</v>
      </c>
      <c r="R27" s="373"/>
      <c r="S27" s="373"/>
      <c r="T27" s="373"/>
      <c r="U27" s="373"/>
      <c r="V27" s="374"/>
      <c r="W27" s="462"/>
      <c r="X27" s="399"/>
      <c r="Y27" s="400"/>
      <c r="Z27" s="375" t="s">
        <v>171</v>
      </c>
      <c r="AA27" s="376"/>
      <c r="AB27" s="376"/>
      <c r="AC27" s="376"/>
      <c r="AD27" s="376"/>
      <c r="AE27" s="376"/>
      <c r="AF27" s="376"/>
      <c r="AG27" s="377"/>
      <c r="AH27" s="372">
        <v>1</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v>133000</v>
      </c>
      <c r="BO27" s="454"/>
      <c r="BP27" s="454"/>
      <c r="BQ27" s="454"/>
      <c r="BR27" s="454"/>
      <c r="BS27" s="454"/>
      <c r="BT27" s="454"/>
      <c r="BU27" s="455"/>
      <c r="BV27" s="453">
        <v>133000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174</v>
      </c>
      <c r="F28" s="376"/>
      <c r="G28" s="376"/>
      <c r="H28" s="376"/>
      <c r="I28" s="376"/>
      <c r="J28" s="376"/>
      <c r="K28" s="377"/>
      <c r="L28" s="372">
        <v>1</v>
      </c>
      <c r="M28" s="373"/>
      <c r="N28" s="373"/>
      <c r="O28" s="373"/>
      <c r="P28" s="374"/>
      <c r="Q28" s="372">
        <v>2530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1079477</v>
      </c>
      <c r="BO28" s="449"/>
      <c r="BP28" s="449"/>
      <c r="BQ28" s="449"/>
      <c r="BR28" s="449"/>
      <c r="BS28" s="449"/>
      <c r="BT28" s="449"/>
      <c r="BU28" s="450"/>
      <c r="BV28" s="448">
        <v>1138449</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177</v>
      </c>
      <c r="F29" s="376"/>
      <c r="G29" s="376"/>
      <c r="H29" s="376"/>
      <c r="I29" s="376"/>
      <c r="J29" s="376"/>
      <c r="K29" s="377"/>
      <c r="L29" s="372">
        <v>10</v>
      </c>
      <c r="M29" s="373"/>
      <c r="N29" s="373"/>
      <c r="O29" s="373"/>
      <c r="P29" s="374"/>
      <c r="Q29" s="372">
        <v>2300</v>
      </c>
      <c r="R29" s="373"/>
      <c r="S29" s="373"/>
      <c r="T29" s="373"/>
      <c r="U29" s="373"/>
      <c r="V29" s="374"/>
      <c r="W29" s="463"/>
      <c r="X29" s="464"/>
      <c r="Y29" s="465"/>
      <c r="Z29" s="375" t="s">
        <v>178</v>
      </c>
      <c r="AA29" s="376"/>
      <c r="AB29" s="376"/>
      <c r="AC29" s="376"/>
      <c r="AD29" s="376"/>
      <c r="AE29" s="376"/>
      <c r="AF29" s="376"/>
      <c r="AG29" s="377"/>
      <c r="AH29" s="372">
        <v>125</v>
      </c>
      <c r="AI29" s="373"/>
      <c r="AJ29" s="373"/>
      <c r="AK29" s="373"/>
      <c r="AL29" s="374"/>
      <c r="AM29" s="372">
        <v>389183</v>
      </c>
      <c r="AN29" s="373"/>
      <c r="AO29" s="373"/>
      <c r="AP29" s="373"/>
      <c r="AQ29" s="373"/>
      <c r="AR29" s="374"/>
      <c r="AS29" s="372">
        <v>3113</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105340</v>
      </c>
      <c r="BO29" s="420"/>
      <c r="BP29" s="420"/>
      <c r="BQ29" s="420"/>
      <c r="BR29" s="420"/>
      <c r="BS29" s="420"/>
      <c r="BT29" s="420"/>
      <c r="BU29" s="421"/>
      <c r="BV29" s="419">
        <v>155324</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2370300</v>
      </c>
      <c r="BO30" s="454"/>
      <c r="BP30" s="454"/>
      <c r="BQ30" s="454"/>
      <c r="BR30" s="454"/>
      <c r="BS30" s="454"/>
      <c r="BT30" s="454"/>
      <c r="BU30" s="455"/>
      <c r="BV30" s="453">
        <v>1911884</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187</v>
      </c>
      <c r="D33" s="371"/>
      <c r="E33" s="370" t="s">
        <v>188</v>
      </c>
      <c r="F33" s="370"/>
      <c r="G33" s="370"/>
      <c r="H33" s="370"/>
      <c r="I33" s="370"/>
      <c r="J33" s="370"/>
      <c r="K33" s="370"/>
      <c r="L33" s="370"/>
      <c r="M33" s="370"/>
      <c r="N33" s="370"/>
      <c r="O33" s="370"/>
      <c r="P33" s="370"/>
      <c r="Q33" s="370"/>
      <c r="R33" s="370"/>
      <c r="S33" s="370"/>
      <c r="T33" s="206"/>
      <c r="U33" s="371" t="s">
        <v>187</v>
      </c>
      <c r="V33" s="371"/>
      <c r="W33" s="370" t="s">
        <v>188</v>
      </c>
      <c r="X33" s="370"/>
      <c r="Y33" s="370"/>
      <c r="Z33" s="370"/>
      <c r="AA33" s="370"/>
      <c r="AB33" s="370"/>
      <c r="AC33" s="370"/>
      <c r="AD33" s="370"/>
      <c r="AE33" s="370"/>
      <c r="AF33" s="370"/>
      <c r="AG33" s="370"/>
      <c r="AH33" s="370"/>
      <c r="AI33" s="370"/>
      <c r="AJ33" s="370"/>
      <c r="AK33" s="370"/>
      <c r="AL33" s="206"/>
      <c r="AM33" s="371" t="s">
        <v>187</v>
      </c>
      <c r="AN33" s="371"/>
      <c r="AO33" s="370" t="s">
        <v>188</v>
      </c>
      <c r="AP33" s="370"/>
      <c r="AQ33" s="370"/>
      <c r="AR33" s="370"/>
      <c r="AS33" s="370"/>
      <c r="AT33" s="370"/>
      <c r="AU33" s="370"/>
      <c r="AV33" s="370"/>
      <c r="AW33" s="370"/>
      <c r="AX33" s="370"/>
      <c r="AY33" s="370"/>
      <c r="AZ33" s="370"/>
      <c r="BA33" s="370"/>
      <c r="BB33" s="370"/>
      <c r="BC33" s="370"/>
      <c r="BD33" s="207"/>
      <c r="BE33" s="370" t="s">
        <v>189</v>
      </c>
      <c r="BF33" s="370"/>
      <c r="BG33" s="370" t="s">
        <v>190</v>
      </c>
      <c r="BH33" s="370"/>
      <c r="BI33" s="370"/>
      <c r="BJ33" s="370"/>
      <c r="BK33" s="370"/>
      <c r="BL33" s="370"/>
      <c r="BM33" s="370"/>
      <c r="BN33" s="370"/>
      <c r="BO33" s="370"/>
      <c r="BP33" s="370"/>
      <c r="BQ33" s="370"/>
      <c r="BR33" s="370"/>
      <c r="BS33" s="370"/>
      <c r="BT33" s="370"/>
      <c r="BU33" s="370"/>
      <c r="BV33" s="207"/>
      <c r="BW33" s="371" t="s">
        <v>189</v>
      </c>
      <c r="BX33" s="371"/>
      <c r="BY33" s="370" t="s">
        <v>191</v>
      </c>
      <c r="BZ33" s="370"/>
      <c r="CA33" s="370"/>
      <c r="CB33" s="370"/>
      <c r="CC33" s="370"/>
      <c r="CD33" s="370"/>
      <c r="CE33" s="370"/>
      <c r="CF33" s="370"/>
      <c r="CG33" s="370"/>
      <c r="CH33" s="370"/>
      <c r="CI33" s="370"/>
      <c r="CJ33" s="370"/>
      <c r="CK33" s="370"/>
      <c r="CL33" s="370"/>
      <c r="CM33" s="370"/>
      <c r="CN33" s="206"/>
      <c r="CO33" s="371" t="s">
        <v>187</v>
      </c>
      <c r="CP33" s="371"/>
      <c r="CQ33" s="370" t="s">
        <v>192</v>
      </c>
      <c r="CR33" s="370"/>
      <c r="CS33" s="370"/>
      <c r="CT33" s="370"/>
      <c r="CU33" s="370"/>
      <c r="CV33" s="370"/>
      <c r="CW33" s="370"/>
      <c r="CX33" s="370"/>
      <c r="CY33" s="370"/>
      <c r="CZ33" s="370"/>
      <c r="DA33" s="370"/>
      <c r="DB33" s="370"/>
      <c r="DC33" s="370"/>
      <c r="DD33" s="370"/>
      <c r="DE33" s="370"/>
      <c r="DF33" s="206"/>
      <c r="DG33" s="369" t="s">
        <v>193</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f>IF(BG34="","",MAX(C34:D43,U34:V43,AM34:AN43)+1)</f>
        <v>6</v>
      </c>
      <c r="BF34" s="367"/>
      <c r="BG34" s="368" t="str">
        <f>IF('各会計、関係団体の財政状況及び健全化判断比率'!B32="","",'各会計、関係団体の財政状況及び健全化判断比率'!B32)</f>
        <v>公共下水道事業特別会計</v>
      </c>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酒田地区広域行政組合</v>
      </c>
      <c r="BZ34" s="368"/>
      <c r="CA34" s="368"/>
      <c r="CB34" s="368"/>
      <c r="CC34" s="368"/>
      <c r="CD34" s="368"/>
      <c r="CE34" s="368"/>
      <c r="CF34" s="368"/>
      <c r="CG34" s="368"/>
      <c r="CH34" s="368"/>
      <c r="CI34" s="368"/>
      <c r="CJ34" s="368"/>
      <c r="CK34" s="368"/>
      <c r="CL34" s="368"/>
      <c r="CM34" s="368"/>
      <c r="CN34" s="181"/>
      <c r="CO34" s="367">
        <f>IF(CQ34="","",MAX(C34:D43,U34:V43,AM34:AN43,BE34:BF43,BW34:BX43)+1)</f>
        <v>18</v>
      </c>
      <c r="CP34" s="367"/>
      <c r="CQ34" s="368" t="str">
        <f>IF('各会計、関係団体の財政状況及び健全化判断比率'!BS7="","",'各会計、関係団体の財政状況及び健全化判断比率'!BS7)</f>
        <v>遊佐町総合交流促進施設株式会社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f t="shared" ref="BE35:BE43" si="1">IF(BG35="","",BE34+1)</f>
        <v>7</v>
      </c>
      <c r="BF35" s="367"/>
      <c r="BG35" s="368" t="str">
        <f>IF('各会計、関係団体の財政状況及び健全化判断比率'!B33="","",'各会計、関係団体の財政状況及び健全化判断比率'!B33)</f>
        <v>地域集落排水事業特別会計</v>
      </c>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庄内広域行政組合（普通会計分）</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庄内広域行政組合（青果市場事業特別会計分）</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庄内広域行政組合（庄内食肉流通センター事業特別会計分）</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山形県消防補償等組合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山形県自治会館管理組合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14</v>
      </c>
      <c r="BX40" s="367"/>
      <c r="BY40" s="368" t="str">
        <f>IF('各会計、関係団体の財政状況及び健全化判断比率'!B74="","",'各会計、関係団体の財政状況及び健全化判断比率'!B74)</f>
        <v>山形県市町村職員退職手当組合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15</v>
      </c>
      <c r="BX41" s="367"/>
      <c r="BY41" s="368" t="str">
        <f>IF('各会計、関係団体の財政状況及び健全化判断比率'!B75="","",'各会計、関係団体の財政状況及び健全化判断比率'!B75)</f>
        <v>山形県市町村交通災害共済組合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16</v>
      </c>
      <c r="BX42" s="367"/>
      <c r="BY42" s="368" t="str">
        <f>IF('各会計、関係団体の財政状況及び健全化判断比率'!B76="","",'各会計、関係団体の財政状況及び健全化判断比率'!B76)</f>
        <v>山形県後期高齢者医療広域連合（普通会計分）</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17</v>
      </c>
      <c r="BX43" s="367"/>
      <c r="BY43" s="368" t="str">
        <f>IF('各会計、関係団体の財政状況及び健全化判断比率'!B77="","",'各会計、関係団体の財政状況及び健全化判断比率'!B77)</f>
        <v>山形県後期高齢者医療広域連合（事業会計分）</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zPfzf4L6yFUL5IwVf40QyXEnFKw/QOxJ6I4RNlTkc8GlbFKOzdhuV7HV8hMS9hl7zjOscTyeTI2wIXhUDtWBbQ==" saltValue="SouUviHle3jS4biZcfVuT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534</v>
      </c>
      <c r="D34" s="1151"/>
      <c r="E34" s="1152"/>
      <c r="F34" s="32">
        <v>10.210000000000001</v>
      </c>
      <c r="G34" s="33">
        <v>10.51</v>
      </c>
      <c r="H34" s="33">
        <v>10.83</v>
      </c>
      <c r="I34" s="33">
        <v>11.32</v>
      </c>
      <c r="J34" s="34">
        <v>11.69</v>
      </c>
      <c r="K34" s="22"/>
      <c r="L34" s="22"/>
      <c r="M34" s="22"/>
      <c r="N34" s="22"/>
      <c r="O34" s="22"/>
      <c r="P34" s="22"/>
    </row>
    <row r="35" spans="1:16" ht="39" customHeight="1" x14ac:dyDescent="0.15">
      <c r="A35" s="22"/>
      <c r="B35" s="35"/>
      <c r="C35" s="1145" t="s">
        <v>535</v>
      </c>
      <c r="D35" s="1146"/>
      <c r="E35" s="1147"/>
      <c r="F35" s="36">
        <v>10.38</v>
      </c>
      <c r="G35" s="37">
        <v>10.15</v>
      </c>
      <c r="H35" s="37">
        <v>10.08</v>
      </c>
      <c r="I35" s="37">
        <v>10.199999999999999</v>
      </c>
      <c r="J35" s="38">
        <v>10.89</v>
      </c>
      <c r="K35" s="22"/>
      <c r="L35" s="22"/>
      <c r="M35" s="22"/>
      <c r="N35" s="22"/>
      <c r="O35" s="22"/>
      <c r="P35" s="22"/>
    </row>
    <row r="36" spans="1:16" ht="39" customHeight="1" x14ac:dyDescent="0.15">
      <c r="A36" s="22"/>
      <c r="B36" s="35"/>
      <c r="C36" s="1145" t="s">
        <v>536</v>
      </c>
      <c r="D36" s="1146"/>
      <c r="E36" s="1147"/>
      <c r="F36" s="36">
        <v>1.4</v>
      </c>
      <c r="G36" s="37">
        <v>1.2</v>
      </c>
      <c r="H36" s="37">
        <v>1.22</v>
      </c>
      <c r="I36" s="37">
        <v>1.33</v>
      </c>
      <c r="J36" s="38">
        <v>2.16</v>
      </c>
      <c r="K36" s="22"/>
      <c r="L36" s="22"/>
      <c r="M36" s="22"/>
      <c r="N36" s="22"/>
      <c r="O36" s="22"/>
      <c r="P36" s="22"/>
    </row>
    <row r="37" spans="1:16" ht="39" customHeight="1" x14ac:dyDescent="0.15">
      <c r="A37" s="22"/>
      <c r="B37" s="35"/>
      <c r="C37" s="1145" t="s">
        <v>537</v>
      </c>
      <c r="D37" s="1146"/>
      <c r="E37" s="1147"/>
      <c r="F37" s="36">
        <v>0.4</v>
      </c>
      <c r="G37" s="37">
        <v>1.04</v>
      </c>
      <c r="H37" s="37">
        <v>0.98</v>
      </c>
      <c r="I37" s="37">
        <v>1.03</v>
      </c>
      <c r="J37" s="38">
        <v>1.34</v>
      </c>
      <c r="K37" s="22"/>
      <c r="L37" s="22"/>
      <c r="M37" s="22"/>
      <c r="N37" s="22"/>
      <c r="O37" s="22"/>
      <c r="P37" s="22"/>
    </row>
    <row r="38" spans="1:16" ht="39" customHeight="1" x14ac:dyDescent="0.15">
      <c r="A38" s="22"/>
      <c r="B38" s="35"/>
      <c r="C38" s="1145" t="s">
        <v>538</v>
      </c>
      <c r="D38" s="1146"/>
      <c r="E38" s="1147"/>
      <c r="F38" s="36">
        <v>0.85</v>
      </c>
      <c r="G38" s="37">
        <v>0.72</v>
      </c>
      <c r="H38" s="37">
        <v>1.0900000000000001</v>
      </c>
      <c r="I38" s="37">
        <v>0.88</v>
      </c>
      <c r="J38" s="38">
        <v>1.17</v>
      </c>
      <c r="K38" s="22"/>
      <c r="L38" s="22"/>
      <c r="M38" s="22"/>
      <c r="N38" s="22"/>
      <c r="O38" s="22"/>
      <c r="P38" s="22"/>
    </row>
    <row r="39" spans="1:16" ht="39" customHeight="1" x14ac:dyDescent="0.15">
      <c r="A39" s="22"/>
      <c r="B39" s="35"/>
      <c r="C39" s="1145" t="s">
        <v>539</v>
      </c>
      <c r="D39" s="1146"/>
      <c r="E39" s="1147"/>
      <c r="F39" s="36">
        <v>0.18</v>
      </c>
      <c r="G39" s="37">
        <v>0.19</v>
      </c>
      <c r="H39" s="37">
        <v>0.28000000000000003</v>
      </c>
      <c r="I39" s="37">
        <v>0.28999999999999998</v>
      </c>
      <c r="J39" s="38">
        <v>0.54</v>
      </c>
      <c r="K39" s="22"/>
      <c r="L39" s="22"/>
      <c r="M39" s="22"/>
      <c r="N39" s="22"/>
      <c r="O39" s="22"/>
      <c r="P39" s="22"/>
    </row>
    <row r="40" spans="1:16" ht="39" customHeight="1" x14ac:dyDescent="0.15">
      <c r="A40" s="22"/>
      <c r="B40" s="35"/>
      <c r="C40" s="1145" t="s">
        <v>540</v>
      </c>
      <c r="D40" s="1146"/>
      <c r="E40" s="1147"/>
      <c r="F40" s="36">
        <v>0.01</v>
      </c>
      <c r="G40" s="37">
        <v>0.01</v>
      </c>
      <c r="H40" s="37">
        <v>0.02</v>
      </c>
      <c r="I40" s="37">
        <v>0.01</v>
      </c>
      <c r="J40" s="38">
        <v>0.01</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542</v>
      </c>
      <c r="D43" s="1149"/>
      <c r="E43" s="1150"/>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8qQr+ok7q6xFmeidEs8r15hjdQ0RJqso4oIvVZAjJkFNcroLOjFe3uVjcnguFgKx8DLPuRtAovrRerupYT3HA==" saltValue="m5Tu60FjA520ShDwkuLW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777</v>
      </c>
      <c r="L45" s="60">
        <v>842</v>
      </c>
      <c r="M45" s="60">
        <v>857</v>
      </c>
      <c r="N45" s="60">
        <v>918</v>
      </c>
      <c r="O45" s="61">
        <v>1003</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15">
      <c r="A48" s="48"/>
      <c r="B48" s="1178"/>
      <c r="C48" s="1179"/>
      <c r="D48" s="62"/>
      <c r="E48" s="1155" t="s">
        <v>13</v>
      </c>
      <c r="F48" s="1155"/>
      <c r="G48" s="1155"/>
      <c r="H48" s="1155"/>
      <c r="I48" s="1155"/>
      <c r="J48" s="1156"/>
      <c r="K48" s="63">
        <v>482</v>
      </c>
      <c r="L48" s="64">
        <v>506</v>
      </c>
      <c r="M48" s="64">
        <v>540</v>
      </c>
      <c r="N48" s="64">
        <v>516</v>
      </c>
      <c r="O48" s="65">
        <v>444</v>
      </c>
      <c r="P48" s="48"/>
      <c r="Q48" s="48"/>
      <c r="R48" s="48"/>
      <c r="S48" s="48"/>
      <c r="T48" s="48"/>
      <c r="U48" s="48"/>
    </row>
    <row r="49" spans="1:21" ht="30.75" customHeight="1" x14ac:dyDescent="0.15">
      <c r="A49" s="48"/>
      <c r="B49" s="1178"/>
      <c r="C49" s="1179"/>
      <c r="D49" s="62"/>
      <c r="E49" s="1155" t="s">
        <v>14</v>
      </c>
      <c r="F49" s="1155"/>
      <c r="G49" s="1155"/>
      <c r="H49" s="1155"/>
      <c r="I49" s="1155"/>
      <c r="J49" s="1156"/>
      <c r="K49" s="63">
        <v>2</v>
      </c>
      <c r="L49" s="64">
        <v>2</v>
      </c>
      <c r="M49" s="64">
        <v>2</v>
      </c>
      <c r="N49" s="64">
        <v>2</v>
      </c>
      <c r="O49" s="65">
        <v>2</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488</v>
      </c>
      <c r="L50" s="64" t="s">
        <v>488</v>
      </c>
      <c r="M50" s="64" t="s">
        <v>488</v>
      </c>
      <c r="N50" s="64" t="s">
        <v>488</v>
      </c>
      <c r="O50" s="65" t="s">
        <v>488</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488</v>
      </c>
      <c r="L51" s="64" t="s">
        <v>488</v>
      </c>
      <c r="M51" s="64" t="s">
        <v>488</v>
      </c>
      <c r="N51" s="64" t="s">
        <v>488</v>
      </c>
      <c r="O51" s="65" t="s">
        <v>488</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871</v>
      </c>
      <c r="L52" s="64">
        <v>941</v>
      </c>
      <c r="M52" s="64">
        <v>938</v>
      </c>
      <c r="N52" s="64">
        <v>915</v>
      </c>
      <c r="O52" s="65">
        <v>929</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390</v>
      </c>
      <c r="L53" s="69">
        <v>409</v>
      </c>
      <c r="M53" s="69">
        <v>461</v>
      </c>
      <c r="N53" s="69">
        <v>521</v>
      </c>
      <c r="O53" s="70">
        <v>520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1" t="s">
        <v>24</v>
      </c>
      <c r="C58" s="1162"/>
      <c r="D58" s="1167" t="s">
        <v>25</v>
      </c>
      <c r="E58" s="1168"/>
      <c r="F58" s="1168"/>
      <c r="G58" s="1168"/>
      <c r="H58" s="1168"/>
      <c r="I58" s="1168"/>
      <c r="J58" s="1169"/>
      <c r="K58" s="83" t="s">
        <v>488</v>
      </c>
      <c r="L58" s="84" t="s">
        <v>488</v>
      </c>
      <c r="M58" s="84" t="s">
        <v>488</v>
      </c>
      <c r="N58" s="84" t="s">
        <v>488</v>
      </c>
      <c r="O58" s="85" t="s">
        <v>566</v>
      </c>
    </row>
    <row r="59" spans="1:21" ht="31.5" customHeight="1" x14ac:dyDescent="0.15">
      <c r="B59" s="1163"/>
      <c r="C59" s="1164"/>
      <c r="D59" s="1170" t="s">
        <v>26</v>
      </c>
      <c r="E59" s="1171"/>
      <c r="F59" s="1171"/>
      <c r="G59" s="1171"/>
      <c r="H59" s="1171"/>
      <c r="I59" s="1171"/>
      <c r="J59" s="1172"/>
      <c r="K59" s="86" t="s">
        <v>488</v>
      </c>
      <c r="L59" s="87" t="s">
        <v>488</v>
      </c>
      <c r="M59" s="87" t="s">
        <v>488</v>
      </c>
      <c r="N59" s="87" t="s">
        <v>488</v>
      </c>
      <c r="O59" s="88" t="s">
        <v>488</v>
      </c>
    </row>
    <row r="60" spans="1:21" ht="31.5" customHeight="1" thickBot="1" x14ac:dyDescent="0.2">
      <c r="B60" s="1165"/>
      <c r="C60" s="1166"/>
      <c r="D60" s="1173" t="s">
        <v>27</v>
      </c>
      <c r="E60" s="1174"/>
      <c r="F60" s="1174"/>
      <c r="G60" s="1174"/>
      <c r="H60" s="1174"/>
      <c r="I60" s="1174"/>
      <c r="J60" s="1175"/>
      <c r="K60" s="89" t="s">
        <v>488</v>
      </c>
      <c r="L60" s="90" t="s">
        <v>488</v>
      </c>
      <c r="M60" s="90" t="s">
        <v>488</v>
      </c>
      <c r="N60" s="90" t="s">
        <v>488</v>
      </c>
      <c r="O60" s="91" t="s">
        <v>488</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row r="68" s="49" customFormat="1" ht="12.6" hidden="1" customHeight="1" x14ac:dyDescent="0.15"/>
    <row r="69" s="49" customFormat="1" ht="12.6" hidden="1" customHeight="1" x14ac:dyDescent="0.15"/>
    <row r="70" s="49" customFormat="1" ht="12.6" hidden="1" customHeight="1" x14ac:dyDescent="0.15"/>
  </sheetData>
  <sheetProtection algorithmName="SHA-512" hashValue="Kp4swtjWsl6iULp9bAgT8ZDYseqpSEw2zCMnf+EhV0R5Cdm7UQWSFxwTaUp1zId09E8d7Cf8qVVTvX7M7kAxEg==" saltValue="PqCjqR70h4BYBoA13rNqJ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96" t="s">
        <v>30</v>
      </c>
      <c r="C41" s="1197"/>
      <c r="D41" s="105"/>
      <c r="E41" s="1198" t="s">
        <v>31</v>
      </c>
      <c r="F41" s="1198"/>
      <c r="G41" s="1198"/>
      <c r="H41" s="1199"/>
      <c r="I41" s="355">
        <v>8928</v>
      </c>
      <c r="J41" s="356">
        <v>9499</v>
      </c>
      <c r="K41" s="356">
        <v>9807</v>
      </c>
      <c r="L41" s="356">
        <v>9537</v>
      </c>
      <c r="M41" s="357">
        <v>8969</v>
      </c>
    </row>
    <row r="42" spans="2:13" ht="27.75" customHeight="1" x14ac:dyDescent="0.15">
      <c r="B42" s="1186"/>
      <c r="C42" s="1187"/>
      <c r="D42" s="106"/>
      <c r="E42" s="1190" t="s">
        <v>32</v>
      </c>
      <c r="F42" s="1190"/>
      <c r="G42" s="1190"/>
      <c r="H42" s="1191"/>
      <c r="I42" s="358" t="s">
        <v>488</v>
      </c>
      <c r="J42" s="359" t="s">
        <v>488</v>
      </c>
      <c r="K42" s="359" t="s">
        <v>488</v>
      </c>
      <c r="L42" s="359" t="s">
        <v>488</v>
      </c>
      <c r="M42" s="360" t="s">
        <v>488</v>
      </c>
    </row>
    <row r="43" spans="2:13" ht="27.75" customHeight="1" x14ac:dyDescent="0.15">
      <c r="B43" s="1186"/>
      <c r="C43" s="1187"/>
      <c r="D43" s="106"/>
      <c r="E43" s="1190" t="s">
        <v>33</v>
      </c>
      <c r="F43" s="1190"/>
      <c r="G43" s="1190"/>
      <c r="H43" s="1191"/>
      <c r="I43" s="358">
        <v>4478</v>
      </c>
      <c r="J43" s="359">
        <v>4170</v>
      </c>
      <c r="K43" s="359">
        <v>4033</v>
      </c>
      <c r="L43" s="359">
        <v>3741</v>
      </c>
      <c r="M43" s="360">
        <v>3441</v>
      </c>
    </row>
    <row r="44" spans="2:13" ht="27.75" customHeight="1" x14ac:dyDescent="0.15">
      <c r="B44" s="1186"/>
      <c r="C44" s="1187"/>
      <c r="D44" s="106"/>
      <c r="E44" s="1190" t="s">
        <v>34</v>
      </c>
      <c r="F44" s="1190"/>
      <c r="G44" s="1190"/>
      <c r="H44" s="1191"/>
      <c r="I44" s="358">
        <v>8</v>
      </c>
      <c r="J44" s="359">
        <v>7</v>
      </c>
      <c r="K44" s="359">
        <v>6</v>
      </c>
      <c r="L44" s="359">
        <v>6</v>
      </c>
      <c r="M44" s="360">
        <v>6</v>
      </c>
    </row>
    <row r="45" spans="2:13" ht="27.75" customHeight="1" x14ac:dyDescent="0.15">
      <c r="B45" s="1186"/>
      <c r="C45" s="1187"/>
      <c r="D45" s="106"/>
      <c r="E45" s="1190" t="s">
        <v>35</v>
      </c>
      <c r="F45" s="1190"/>
      <c r="G45" s="1190"/>
      <c r="H45" s="1191"/>
      <c r="I45" s="358">
        <v>1066</v>
      </c>
      <c r="J45" s="359">
        <v>1097</v>
      </c>
      <c r="K45" s="359">
        <v>1049</v>
      </c>
      <c r="L45" s="359">
        <v>1042</v>
      </c>
      <c r="M45" s="360">
        <v>997</v>
      </c>
    </row>
    <row r="46" spans="2:13" ht="27.75" customHeight="1" x14ac:dyDescent="0.15">
      <c r="B46" s="1186"/>
      <c r="C46" s="1187"/>
      <c r="D46" s="107"/>
      <c r="E46" s="1190" t="s">
        <v>36</v>
      </c>
      <c r="F46" s="1190"/>
      <c r="G46" s="1190"/>
      <c r="H46" s="1191"/>
      <c r="I46" s="358" t="s">
        <v>488</v>
      </c>
      <c r="J46" s="359" t="s">
        <v>488</v>
      </c>
      <c r="K46" s="359" t="s">
        <v>488</v>
      </c>
      <c r="L46" s="359" t="s">
        <v>488</v>
      </c>
      <c r="M46" s="360" t="s">
        <v>488</v>
      </c>
    </row>
    <row r="47" spans="2:13" ht="27.75" customHeight="1" x14ac:dyDescent="0.15">
      <c r="B47" s="1186"/>
      <c r="C47" s="1187"/>
      <c r="D47" s="108"/>
      <c r="E47" s="1200" t="s">
        <v>37</v>
      </c>
      <c r="F47" s="1201"/>
      <c r="G47" s="1201"/>
      <c r="H47" s="1202"/>
      <c r="I47" s="358" t="s">
        <v>488</v>
      </c>
      <c r="J47" s="359" t="s">
        <v>488</v>
      </c>
      <c r="K47" s="359" t="s">
        <v>488</v>
      </c>
      <c r="L47" s="359" t="s">
        <v>488</v>
      </c>
      <c r="M47" s="360" t="s">
        <v>488</v>
      </c>
    </row>
    <row r="48" spans="2:13" ht="27.75" customHeight="1" x14ac:dyDescent="0.15">
      <c r="B48" s="1186"/>
      <c r="C48" s="1187"/>
      <c r="D48" s="106"/>
      <c r="E48" s="1190" t="s">
        <v>38</v>
      </c>
      <c r="F48" s="1190"/>
      <c r="G48" s="1190"/>
      <c r="H48" s="1191"/>
      <c r="I48" s="358" t="s">
        <v>488</v>
      </c>
      <c r="J48" s="359" t="s">
        <v>488</v>
      </c>
      <c r="K48" s="359" t="s">
        <v>488</v>
      </c>
      <c r="L48" s="359" t="s">
        <v>488</v>
      </c>
      <c r="M48" s="360" t="s">
        <v>488</v>
      </c>
    </row>
    <row r="49" spans="2:13" ht="27.75" customHeight="1" x14ac:dyDescent="0.15">
      <c r="B49" s="1188"/>
      <c r="C49" s="1189"/>
      <c r="D49" s="106"/>
      <c r="E49" s="1190" t="s">
        <v>39</v>
      </c>
      <c r="F49" s="1190"/>
      <c r="G49" s="1190"/>
      <c r="H49" s="1191"/>
      <c r="I49" s="358" t="s">
        <v>488</v>
      </c>
      <c r="J49" s="359" t="s">
        <v>488</v>
      </c>
      <c r="K49" s="359" t="s">
        <v>488</v>
      </c>
      <c r="L49" s="359" t="s">
        <v>488</v>
      </c>
      <c r="M49" s="360" t="s">
        <v>488</v>
      </c>
    </row>
    <row r="50" spans="2:13" ht="27.75" customHeight="1" x14ac:dyDescent="0.15">
      <c r="B50" s="1184" t="s">
        <v>40</v>
      </c>
      <c r="C50" s="1185"/>
      <c r="D50" s="109"/>
      <c r="E50" s="1190" t="s">
        <v>41</v>
      </c>
      <c r="F50" s="1190"/>
      <c r="G50" s="1190"/>
      <c r="H50" s="1191"/>
      <c r="I50" s="358">
        <v>3104</v>
      </c>
      <c r="J50" s="359">
        <v>3371</v>
      </c>
      <c r="K50" s="359">
        <v>3573</v>
      </c>
      <c r="L50" s="359">
        <v>3614</v>
      </c>
      <c r="M50" s="360">
        <v>4012</v>
      </c>
    </row>
    <row r="51" spans="2:13" ht="27.75" customHeight="1" x14ac:dyDescent="0.15">
      <c r="B51" s="1186"/>
      <c r="C51" s="1187"/>
      <c r="D51" s="106"/>
      <c r="E51" s="1190" t="s">
        <v>42</v>
      </c>
      <c r="F51" s="1190"/>
      <c r="G51" s="1190"/>
      <c r="H51" s="1191"/>
      <c r="I51" s="358">
        <v>2</v>
      </c>
      <c r="J51" s="359">
        <v>2</v>
      </c>
      <c r="K51" s="359" t="s">
        <v>488</v>
      </c>
      <c r="L51" s="359" t="s">
        <v>488</v>
      </c>
      <c r="M51" s="360" t="s">
        <v>488</v>
      </c>
    </row>
    <row r="52" spans="2:13" ht="27.75" customHeight="1" x14ac:dyDescent="0.15">
      <c r="B52" s="1188"/>
      <c r="C52" s="1189"/>
      <c r="D52" s="106"/>
      <c r="E52" s="1190" t="s">
        <v>43</v>
      </c>
      <c r="F52" s="1190"/>
      <c r="G52" s="1190"/>
      <c r="H52" s="1191"/>
      <c r="I52" s="358">
        <v>8771</v>
      </c>
      <c r="J52" s="359">
        <v>8500</v>
      </c>
      <c r="K52" s="359">
        <v>8613</v>
      </c>
      <c r="L52" s="359">
        <v>8064</v>
      </c>
      <c r="M52" s="360">
        <v>7740</v>
      </c>
    </row>
    <row r="53" spans="2:13" ht="27.75" customHeight="1" thickBot="1" x14ac:dyDescent="0.2">
      <c r="B53" s="1192" t="s">
        <v>19</v>
      </c>
      <c r="C53" s="1193"/>
      <c r="D53" s="110"/>
      <c r="E53" s="1194" t="s">
        <v>44</v>
      </c>
      <c r="F53" s="1194"/>
      <c r="G53" s="1194"/>
      <c r="H53" s="1195"/>
      <c r="I53" s="361">
        <v>2604</v>
      </c>
      <c r="J53" s="362">
        <v>2901</v>
      </c>
      <c r="K53" s="362">
        <v>2709</v>
      </c>
      <c r="L53" s="362">
        <v>2649</v>
      </c>
      <c r="M53" s="363">
        <v>1660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P/yCr6u9CzEE9WXR88RwWJYqPZjl8zkXEvL/TpUkBEcDUlj8M24P2uJBvAxsOTHzxEpLSwyYU3MyKMbvcEFtxA==" saltValue="tykRUVEg7mysJOaZvWGhm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122">
        <v>1226</v>
      </c>
      <c r="G55" s="122">
        <v>1138</v>
      </c>
      <c r="H55" s="123">
        <v>1079</v>
      </c>
    </row>
    <row r="56" spans="2:8" ht="52.5" customHeight="1" x14ac:dyDescent="0.15">
      <c r="B56" s="124"/>
      <c r="C56" s="1213" t="s">
        <v>47</v>
      </c>
      <c r="D56" s="1213"/>
      <c r="E56" s="1214"/>
      <c r="F56" s="125">
        <v>205</v>
      </c>
      <c r="G56" s="125">
        <v>155</v>
      </c>
      <c r="H56" s="126">
        <v>105</v>
      </c>
    </row>
    <row r="57" spans="2:8" ht="53.25" customHeight="1" x14ac:dyDescent="0.15">
      <c r="B57" s="124"/>
      <c r="C57" s="1215" t="s">
        <v>48</v>
      </c>
      <c r="D57" s="1215"/>
      <c r="E57" s="1216"/>
      <c r="F57" s="127">
        <v>1757</v>
      </c>
      <c r="G57" s="127">
        <v>1912</v>
      </c>
      <c r="H57" s="128">
        <v>2370</v>
      </c>
    </row>
    <row r="58" spans="2:8" ht="45.75" customHeight="1" x14ac:dyDescent="0.15">
      <c r="B58" s="129"/>
      <c r="C58" s="1203" t="s">
        <v>560</v>
      </c>
      <c r="D58" s="1204"/>
      <c r="E58" s="1205"/>
      <c r="F58" s="130">
        <v>420</v>
      </c>
      <c r="G58" s="130">
        <v>570</v>
      </c>
      <c r="H58" s="131">
        <v>793</v>
      </c>
    </row>
    <row r="59" spans="2:8" ht="45.75" customHeight="1" x14ac:dyDescent="0.15">
      <c r="B59" s="129"/>
      <c r="C59" s="1203" t="s">
        <v>561</v>
      </c>
      <c r="D59" s="1204"/>
      <c r="E59" s="1205"/>
      <c r="F59" s="130">
        <v>457</v>
      </c>
      <c r="G59" s="130">
        <v>457</v>
      </c>
      <c r="H59" s="131">
        <v>678</v>
      </c>
    </row>
    <row r="60" spans="2:8" ht="45.75" customHeight="1" x14ac:dyDescent="0.15">
      <c r="B60" s="129"/>
      <c r="C60" s="1203" t="s">
        <v>562</v>
      </c>
      <c r="D60" s="1204"/>
      <c r="E60" s="1205"/>
      <c r="F60" s="130">
        <v>339</v>
      </c>
      <c r="G60" s="130">
        <v>323</v>
      </c>
      <c r="H60" s="131">
        <v>296</v>
      </c>
    </row>
    <row r="61" spans="2:8" ht="45.75" customHeight="1" x14ac:dyDescent="0.15">
      <c r="B61" s="129"/>
      <c r="C61" s="1203" t="s">
        <v>563</v>
      </c>
      <c r="D61" s="1204"/>
      <c r="E61" s="1205"/>
      <c r="F61" s="130">
        <v>171</v>
      </c>
      <c r="G61" s="130">
        <v>202</v>
      </c>
      <c r="H61" s="131">
        <v>228</v>
      </c>
    </row>
    <row r="62" spans="2:8" ht="45.75" customHeight="1" thickBot="1" x14ac:dyDescent="0.2">
      <c r="B62" s="132"/>
      <c r="C62" s="1206" t="s">
        <v>564</v>
      </c>
      <c r="D62" s="1207"/>
      <c r="E62" s="1208"/>
      <c r="F62" s="133">
        <v>192</v>
      </c>
      <c r="G62" s="133">
        <v>167</v>
      </c>
      <c r="H62" s="134">
        <v>148</v>
      </c>
    </row>
    <row r="63" spans="2:8" ht="52.5" customHeight="1" thickBot="1" x14ac:dyDescent="0.2">
      <c r="B63" s="135"/>
      <c r="C63" s="1209" t="s">
        <v>49</v>
      </c>
      <c r="D63" s="1209"/>
      <c r="E63" s="1210"/>
      <c r="F63" s="136">
        <v>3188</v>
      </c>
      <c r="G63" s="136">
        <v>3206</v>
      </c>
      <c r="H63" s="137">
        <v>3555</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sheetData>
  <sheetProtection algorithmName="SHA-512" hashValue="pX1T8sHfjwKfpQ54/DRi4+7Mak4hOrR+prcRcT20+tZ0xX8z1EqJD5nauuNwsjkxhsj4ZRXZK0mSK5k3bIySNA==" saltValue="r0qM57TtwABUWVwfJby3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142755</v>
      </c>
      <c r="E3" s="156"/>
      <c r="F3" s="157">
        <v>93492</v>
      </c>
      <c r="G3" s="158"/>
      <c r="H3" s="159"/>
    </row>
    <row r="4" spans="1:8" x14ac:dyDescent="0.15">
      <c r="A4" s="160"/>
      <c r="B4" s="161"/>
      <c r="C4" s="162"/>
      <c r="D4" s="163">
        <v>87735</v>
      </c>
      <c r="E4" s="164"/>
      <c r="F4" s="165">
        <v>53316</v>
      </c>
      <c r="G4" s="166"/>
      <c r="H4" s="167"/>
    </row>
    <row r="5" spans="1:8" x14ac:dyDescent="0.15">
      <c r="A5" s="148" t="s">
        <v>521</v>
      </c>
      <c r="B5" s="153"/>
      <c r="C5" s="154"/>
      <c r="D5" s="155">
        <v>119204</v>
      </c>
      <c r="E5" s="156"/>
      <c r="F5" s="157">
        <v>94796</v>
      </c>
      <c r="G5" s="158"/>
      <c r="H5" s="159"/>
    </row>
    <row r="6" spans="1:8" x14ac:dyDescent="0.15">
      <c r="A6" s="160"/>
      <c r="B6" s="161"/>
      <c r="C6" s="162"/>
      <c r="D6" s="163">
        <v>99856</v>
      </c>
      <c r="E6" s="164"/>
      <c r="F6" s="165">
        <v>55781</v>
      </c>
      <c r="G6" s="166"/>
      <c r="H6" s="167"/>
    </row>
    <row r="7" spans="1:8" x14ac:dyDescent="0.15">
      <c r="A7" s="148" t="s">
        <v>522</v>
      </c>
      <c r="B7" s="153"/>
      <c r="C7" s="154"/>
      <c r="D7" s="155">
        <v>143564</v>
      </c>
      <c r="E7" s="156"/>
      <c r="F7" s="157">
        <v>85942</v>
      </c>
      <c r="G7" s="158"/>
      <c r="H7" s="159"/>
    </row>
    <row r="8" spans="1:8" x14ac:dyDescent="0.15">
      <c r="A8" s="160"/>
      <c r="B8" s="161"/>
      <c r="C8" s="162"/>
      <c r="D8" s="163">
        <v>88617</v>
      </c>
      <c r="E8" s="164"/>
      <c r="F8" s="165">
        <v>48630</v>
      </c>
      <c r="G8" s="166"/>
      <c r="H8" s="167"/>
    </row>
    <row r="9" spans="1:8" x14ac:dyDescent="0.15">
      <c r="A9" s="148" t="s">
        <v>523</v>
      </c>
      <c r="B9" s="153"/>
      <c r="C9" s="154"/>
      <c r="D9" s="155">
        <v>86643</v>
      </c>
      <c r="E9" s="156"/>
      <c r="F9" s="157">
        <v>95007</v>
      </c>
      <c r="G9" s="158"/>
      <c r="H9" s="159"/>
    </row>
    <row r="10" spans="1:8" x14ac:dyDescent="0.15">
      <c r="A10" s="160"/>
      <c r="B10" s="161"/>
      <c r="C10" s="162"/>
      <c r="D10" s="163">
        <v>62880</v>
      </c>
      <c r="E10" s="164"/>
      <c r="F10" s="165">
        <v>48509</v>
      </c>
      <c r="G10" s="166"/>
      <c r="H10" s="167"/>
    </row>
    <row r="11" spans="1:8" x14ac:dyDescent="0.15">
      <c r="A11" s="148" t="s">
        <v>524</v>
      </c>
      <c r="B11" s="153"/>
      <c r="C11" s="154"/>
      <c r="D11" s="155">
        <v>71933</v>
      </c>
      <c r="E11" s="156"/>
      <c r="F11" s="157">
        <v>98176</v>
      </c>
      <c r="G11" s="158"/>
      <c r="H11" s="159"/>
    </row>
    <row r="12" spans="1:8" x14ac:dyDescent="0.15">
      <c r="A12" s="160"/>
      <c r="B12" s="161"/>
      <c r="C12" s="168"/>
      <c r="D12" s="163">
        <v>44131</v>
      </c>
      <c r="E12" s="164"/>
      <c r="F12" s="165">
        <v>58489</v>
      </c>
      <c r="G12" s="166"/>
      <c r="H12" s="167"/>
    </row>
    <row r="13" spans="1:8" x14ac:dyDescent="0.15">
      <c r="A13" s="148"/>
      <c r="B13" s="153"/>
      <c r="C13" s="169"/>
      <c r="D13" s="170">
        <v>112820</v>
      </c>
      <c r="E13" s="171"/>
      <c r="F13" s="172">
        <v>93483</v>
      </c>
      <c r="G13" s="173"/>
      <c r="H13" s="159"/>
    </row>
    <row r="14" spans="1:8" x14ac:dyDescent="0.15">
      <c r="A14" s="160"/>
      <c r="B14" s="161"/>
      <c r="C14" s="162"/>
      <c r="D14" s="163">
        <v>76644</v>
      </c>
      <c r="E14" s="164"/>
      <c r="F14" s="165">
        <v>52945</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10.39</v>
      </c>
      <c r="C19" s="174">
        <f>ROUND(VALUE(SUBSTITUTE(実質収支比率等に係る経年分析!G$48,"▲","-")),2)</f>
        <v>10.15</v>
      </c>
      <c r="D19" s="174">
        <f>ROUND(VALUE(SUBSTITUTE(実質収支比率等に係る経年分析!H$48,"▲","-")),2)</f>
        <v>10.08</v>
      </c>
      <c r="E19" s="174">
        <f>ROUND(VALUE(SUBSTITUTE(実質収支比率等に係る経年分析!I$48,"▲","-")),2)</f>
        <v>10.210000000000001</v>
      </c>
      <c r="F19" s="174">
        <f>ROUND(VALUE(SUBSTITUTE(実質収支比率等に係る経年分析!J$48,"▲","-")),2)</f>
        <v>10.89</v>
      </c>
    </row>
    <row r="20" spans="1:11" x14ac:dyDescent="0.15">
      <c r="A20" s="174" t="s">
        <v>53</v>
      </c>
      <c r="B20" s="174">
        <f>ROUND(VALUE(SUBSTITUTE(実質収支比率等に係る経年分析!F$47,"▲","-")),2)</f>
        <v>25.52</v>
      </c>
      <c r="C20" s="174">
        <f>ROUND(VALUE(SUBSTITUTE(実質収支比率等に係る経年分析!G$47,"▲","-")),2)</f>
        <v>24.2</v>
      </c>
      <c r="D20" s="174">
        <f>ROUND(VALUE(SUBSTITUTE(実質収支比率等に係る経年分析!H$47,"▲","-")),2)</f>
        <v>22.74</v>
      </c>
      <c r="E20" s="174">
        <f>ROUND(VALUE(SUBSTITUTE(実質収支比率等に係る経年分析!I$47,"▲","-")),2)</f>
        <v>21.79</v>
      </c>
      <c r="F20" s="174">
        <f>ROUND(VALUE(SUBSTITUTE(実質収支比率等に係る経年分析!J$47,"▲","-")),2)</f>
        <v>20.55</v>
      </c>
    </row>
    <row r="21" spans="1:11" x14ac:dyDescent="0.15">
      <c r="A21" s="174" t="s">
        <v>54</v>
      </c>
      <c r="B21" s="174">
        <f>IF(ISNUMBER(VALUE(SUBSTITUTE(実質収支比率等に係る経年分析!F$49,"▲","-"))),ROUND(VALUE(SUBSTITUTE(実質収支比率等に係る経年分析!F$49,"▲","-")),2),NA())</f>
        <v>2.64</v>
      </c>
      <c r="C21" s="174">
        <f>IF(ISNUMBER(VALUE(SUBSTITUTE(実質収支比率等に係る経年分析!G$49,"▲","-"))),ROUND(VALUE(SUBSTITUTE(実質収支比率等に係る経年分析!G$49,"▲","-")),2),NA())</f>
        <v>7.0000000000000007E-2</v>
      </c>
      <c r="D21" s="174">
        <f>IF(ISNUMBER(VALUE(SUBSTITUTE(実質収支比率等に係る経年分析!H$49,"▲","-"))),ROUND(VALUE(SUBSTITUTE(実質収支比率等に係る経年分析!H$49,"▲","-")),2),NA())</f>
        <v>5.09</v>
      </c>
      <c r="E21" s="174">
        <f>IF(ISNUMBER(VALUE(SUBSTITUTE(実質収支比率等に係る経年分析!I$49,"▲","-"))),ROUND(VALUE(SUBSTITUTE(実質収支比率等に係る経年分析!I$49,"▲","-")),2),NA())</f>
        <v>-1.87</v>
      </c>
      <c r="F21" s="174">
        <f>IF(ISNUMBER(VALUE(SUBSTITUTE(実質収支比率等に係る経年分析!J$49,"▲","-"))),ROUND(VALUE(SUBSTITUTE(実質収支比率等に係る経年分析!J$49,"▲","-")),2),NA())</f>
        <v>-0.38</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地域集落排水事業特別会計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0.19</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0.28000000000000003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0.28999999999999998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0.54</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0.85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1.0900000000000001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1.17</v>
      </c>
    </row>
    <row r="33" spans="1:16" x14ac:dyDescent="0.15">
      <c r="A33" s="175" t="str">
        <f>IF(連結実質赤字比率に係る赤字・黒字の構成分析!C$37="",NA(),連結実質赤字比率に係る赤字・黒字の構成分析!C$37)</f>
        <v>公共下水道事業特別会計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1.03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1.34</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1.22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1.33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2.16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10.38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10.15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10.08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10.199999999999999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10.89</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10.210000000000001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10.51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10.83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11.32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11.69</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871</v>
      </c>
      <c r="E42" s="176"/>
      <c r="F42" s="176"/>
      <c r="G42" s="176">
        <f>'実質公債費比率（分子）の構造'!L$52</f>
        <v>941</v>
      </c>
      <c r="H42" s="176"/>
      <c r="I42" s="176"/>
      <c r="J42" s="176">
        <f>'実質公債費比率（分子）の構造'!M$52</f>
        <v>938</v>
      </c>
      <c r="K42" s="176"/>
      <c r="L42" s="176"/>
      <c r="M42" s="176">
        <f>'実質公債費比率（分子）の構造'!N$52</f>
        <v>915</v>
      </c>
      <c r="N42" s="176"/>
      <c r="O42" s="176"/>
      <c r="P42" s="176">
        <f>'実質公債費比率（分子）の構造'!O$52</f>
        <v>929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2</v>
      </c>
      <c r="C45" s="176"/>
      <c r="D45" s="176"/>
      <c r="E45" s="176">
        <f>'実質公債費比率（分子）の構造'!L$49</f>
        <v>2</v>
      </c>
      <c r="F45" s="176"/>
      <c r="G45" s="176"/>
      <c r="H45" s="176">
        <f>'実質公債費比率（分子）の構造'!M$49</f>
        <v>2</v>
      </c>
      <c r="I45" s="176"/>
      <c r="J45" s="176"/>
      <c r="K45" s="176">
        <f>'実質公債費比率（分子）の構造'!N$49</f>
        <v>2</v>
      </c>
      <c r="L45" s="176"/>
      <c r="M45" s="176"/>
      <c r="N45" s="176">
        <f>'実質公債費比率（分子）の構造'!O$49</f>
        <v>2</v>
      </c>
      <c r="O45" s="176"/>
      <c r="P45" s="176"/>
    </row>
    <row r="46" spans="1:16" x14ac:dyDescent="0.15">
      <c r="A46" s="176" t="s">
        <v>64</v>
      </c>
      <c r="B46" s="176">
        <f>'実質公債費比率（分子）の構造'!K$48</f>
        <v>482</v>
      </c>
      <c r="C46" s="176"/>
      <c r="D46" s="176"/>
      <c r="E46" s="176">
        <f>'実質公債費比率（分子）の構造'!L$48</f>
        <v>506</v>
      </c>
      <c r="F46" s="176"/>
      <c r="G46" s="176"/>
      <c r="H46" s="176">
        <f>'実質公債費比率（分子）の構造'!M$48</f>
        <v>540</v>
      </c>
      <c r="I46" s="176"/>
      <c r="J46" s="176"/>
      <c r="K46" s="176">
        <f>'実質公債費比率（分子）の構造'!N$48</f>
        <v>516</v>
      </c>
      <c r="L46" s="176"/>
      <c r="M46" s="176"/>
      <c r="N46" s="176">
        <f>'実質公債費比率（分子）の構造'!O$48</f>
        <v>444</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777</v>
      </c>
      <c r="C49" s="176"/>
      <c r="D49" s="176"/>
      <c r="E49" s="176">
        <f>'実質公債費比率（分子）の構造'!L$45</f>
        <v>842</v>
      </c>
      <c r="F49" s="176"/>
      <c r="G49" s="176"/>
      <c r="H49" s="176">
        <f>'実質公債費比率（分子）の構造'!M$45</f>
        <v>857</v>
      </c>
      <c r="I49" s="176"/>
      <c r="J49" s="176"/>
      <c r="K49" s="176">
        <f>'実質公債費比率（分子）の構造'!N$45</f>
        <v>918</v>
      </c>
      <c r="L49" s="176"/>
      <c r="M49" s="176"/>
      <c r="N49" s="176">
        <f>'実質公債費比率（分子）の構造'!O$45</f>
        <v>1003</v>
      </c>
      <c r="O49" s="176"/>
      <c r="P49" s="176"/>
    </row>
    <row r="50" spans="1:16" x14ac:dyDescent="0.15">
      <c r="A50" s="176" t="s">
        <v>67</v>
      </c>
      <c r="B50" s="176" t="e">
        <f>NA()</f>
        <v>#N/A</v>
      </c>
      <c r="C50" s="176">
        <f>IF(ISNUMBER('実質公債費比率（分子）の構造'!K$53),'実質公債費比率（分子）の構造'!K$53,NA())</f>
        <v>390</v>
      </c>
      <c r="D50" s="176" t="e">
        <f>NA()</f>
        <v>#N/A</v>
      </c>
      <c r="E50" s="176" t="e">
        <f>NA()</f>
        <v>#N/A</v>
      </c>
      <c r="F50" s="176">
        <f>IF(ISNUMBER('実質公債費比率（分子）の構造'!L$53),'実質公債費比率（分子）の構造'!L$53,NA())</f>
        <v>409</v>
      </c>
      <c r="G50" s="176" t="e">
        <f>NA()</f>
        <v>#N/A</v>
      </c>
      <c r="H50" s="176" t="e">
        <f>NA()</f>
        <v>#N/A</v>
      </c>
      <c r="I50" s="176">
        <f>IF(ISNUMBER('実質公債費比率（分子）の構造'!M$53),'実質公債費比率（分子）の構造'!M$53,NA())</f>
        <v>461</v>
      </c>
      <c r="J50" s="176" t="e">
        <f>NA()</f>
        <v>#N/A</v>
      </c>
      <c r="K50" s="176" t="e">
        <f>NA()</f>
        <v>#N/A</v>
      </c>
      <c r="L50" s="176">
        <f>IF(ISNUMBER('実質公債費比率（分子）の構造'!N$53),'実質公債費比率（分子）の構造'!N$53,NA())</f>
        <v>521</v>
      </c>
      <c r="M50" s="176" t="e">
        <f>NA()</f>
        <v>#N/A</v>
      </c>
      <c r="N50" s="176" t="e">
        <f>NA()</f>
        <v>#N/A</v>
      </c>
      <c r="O50" s="176">
        <f>IF(ISNUMBER('実質公債費比率（分子）の構造'!O$53),'実質公債費比率（分子）の構造'!O$53,NA())</f>
        <v>520</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8771</v>
      </c>
      <c r="E56" s="175"/>
      <c r="F56" s="175"/>
      <c r="G56" s="175">
        <f>'将来負担比率（分子）の構造'!J$52</f>
        <v>8500</v>
      </c>
      <c r="H56" s="175"/>
      <c r="I56" s="175"/>
      <c r="J56" s="175">
        <f>'将来負担比率（分子）の構造'!K$52</f>
        <v>8613</v>
      </c>
      <c r="K56" s="175"/>
      <c r="L56" s="175"/>
      <c r="M56" s="175">
        <f>'将来負担比率（分子）の構造'!L$52</f>
        <v>8064</v>
      </c>
      <c r="N56" s="175"/>
      <c r="O56" s="175"/>
      <c r="P56" s="175">
        <f>'将来負担比率（分子）の構造'!M$52</f>
        <v>7740</v>
      </c>
    </row>
    <row r="57" spans="1:16" x14ac:dyDescent="0.15">
      <c r="A57" s="175" t="s">
        <v>42</v>
      </c>
      <c r="B57" s="175"/>
      <c r="C57" s="175"/>
      <c r="D57" s="175">
        <f>'将来負担比率（分子）の構造'!I$51</f>
        <v>2</v>
      </c>
      <c r="E57" s="175"/>
      <c r="F57" s="175"/>
      <c r="G57" s="175">
        <f>'将来負担比率（分子）の構造'!J$51</f>
        <v>2</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3104</v>
      </c>
      <c r="E58" s="175"/>
      <c r="F58" s="175"/>
      <c r="G58" s="175">
        <f>'将来負担比率（分子）の構造'!J$50</f>
        <v>3371</v>
      </c>
      <c r="H58" s="175"/>
      <c r="I58" s="175"/>
      <c r="J58" s="175">
        <f>'将来負担比率（分子）の構造'!K$50</f>
        <v>3573</v>
      </c>
      <c r="K58" s="175"/>
      <c r="L58" s="175"/>
      <c r="M58" s="175">
        <f>'将来負担比率（分子）の構造'!L$50</f>
        <v>3614</v>
      </c>
      <c r="N58" s="175"/>
      <c r="O58" s="175"/>
      <c r="P58" s="175">
        <f>'将来負担比率（分子）の構造'!M$50</f>
        <v>4012</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1066</v>
      </c>
      <c r="C62" s="175"/>
      <c r="D62" s="175"/>
      <c r="E62" s="175">
        <f>'将来負担比率（分子）の構造'!J$45</f>
        <v>1097</v>
      </c>
      <c r="F62" s="175"/>
      <c r="G62" s="175"/>
      <c r="H62" s="175">
        <f>'将来負担比率（分子）の構造'!K$45</f>
        <v>1049</v>
      </c>
      <c r="I62" s="175"/>
      <c r="J62" s="175"/>
      <c r="K62" s="175">
        <f>'将来負担比率（分子）の構造'!L$45</f>
        <v>1042</v>
      </c>
      <c r="L62" s="175"/>
      <c r="M62" s="175"/>
      <c r="N62" s="175">
        <f>'将来負担比率（分子）の構造'!M$45</f>
        <v>997</v>
      </c>
      <c r="O62" s="175"/>
      <c r="P62" s="175"/>
    </row>
    <row r="63" spans="1:16" x14ac:dyDescent="0.15">
      <c r="A63" s="175" t="s">
        <v>34</v>
      </c>
      <c r="B63" s="175">
        <f>'将来負担比率（分子）の構造'!I$44</f>
        <v>8</v>
      </c>
      <c r="C63" s="175"/>
      <c r="D63" s="175"/>
      <c r="E63" s="175">
        <f>'将来負担比率（分子）の構造'!J$44</f>
        <v>7</v>
      </c>
      <c r="F63" s="175"/>
      <c r="G63" s="175"/>
      <c r="H63" s="175">
        <f>'将来負担比率（分子）の構造'!K$44</f>
        <v>6</v>
      </c>
      <c r="I63" s="175"/>
      <c r="J63" s="175"/>
      <c r="K63" s="175">
        <f>'将来負担比率（分子）の構造'!L$44</f>
        <v>6</v>
      </c>
      <c r="L63" s="175"/>
      <c r="M63" s="175"/>
      <c r="N63" s="175">
        <f>'将来負担比率（分子）の構造'!M$44</f>
        <v>6</v>
      </c>
      <c r="O63" s="175"/>
      <c r="P63" s="175"/>
    </row>
    <row r="64" spans="1:16" x14ac:dyDescent="0.15">
      <c r="A64" s="175" t="s">
        <v>33</v>
      </c>
      <c r="B64" s="175">
        <f>'将来負担比率（分子）の構造'!I$43</f>
        <v>4478</v>
      </c>
      <c r="C64" s="175"/>
      <c r="D64" s="175"/>
      <c r="E64" s="175">
        <f>'将来負担比率（分子）の構造'!J$43</f>
        <v>4170</v>
      </c>
      <c r="F64" s="175"/>
      <c r="G64" s="175"/>
      <c r="H64" s="175">
        <f>'将来負担比率（分子）の構造'!K$43</f>
        <v>4033</v>
      </c>
      <c r="I64" s="175"/>
      <c r="J64" s="175"/>
      <c r="K64" s="175">
        <f>'将来負担比率（分子）の構造'!L$43</f>
        <v>3741</v>
      </c>
      <c r="L64" s="175"/>
      <c r="M64" s="175"/>
      <c r="N64" s="175">
        <f>'将来負担比率（分子）の構造'!M$43</f>
        <v>3441</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8928</v>
      </c>
      <c r="C66" s="175"/>
      <c r="D66" s="175"/>
      <c r="E66" s="175">
        <f>'将来負担比率（分子）の構造'!J$41</f>
        <v>9499</v>
      </c>
      <c r="F66" s="175"/>
      <c r="G66" s="175"/>
      <c r="H66" s="175">
        <f>'将来負担比率（分子）の構造'!K$41</f>
        <v>9807</v>
      </c>
      <c r="I66" s="175"/>
      <c r="J66" s="175"/>
      <c r="K66" s="175">
        <f>'将来負担比率（分子）の構造'!L$41</f>
        <v>9537</v>
      </c>
      <c r="L66" s="175"/>
      <c r="M66" s="175"/>
      <c r="N66" s="175">
        <f>'将来負担比率（分子）の構造'!M$41</f>
        <v>8969</v>
      </c>
      <c r="O66" s="175"/>
      <c r="P66" s="175"/>
    </row>
    <row r="67" spans="1:16" x14ac:dyDescent="0.15">
      <c r="A67" s="175" t="s">
        <v>71</v>
      </c>
      <c r="B67" s="175" t="e">
        <f>NA()</f>
        <v>#N/A</v>
      </c>
      <c r="C67" s="175">
        <f>IF(ISNUMBER('将来負担比率（分子）の構造'!I$53), IF('将来負担比率（分子）の構造'!I$53 &lt; 0, 0, '将来負担比率（分子）の構造'!I$53), NA())</f>
        <v>2604</v>
      </c>
      <c r="D67" s="175" t="e">
        <f>NA()</f>
        <v>#N/A</v>
      </c>
      <c r="E67" s="175" t="e">
        <f>NA()</f>
        <v>#N/A</v>
      </c>
      <c r="F67" s="175">
        <f>IF(ISNUMBER('将来負担比率（分子）の構造'!J$53), IF('将来負担比率（分子）の構造'!J$53 &lt; 0, 0, '将来負担比率（分子）の構造'!J$53), NA())</f>
        <v>2901</v>
      </c>
      <c r="G67" s="175" t="e">
        <f>NA()</f>
        <v>#N/A</v>
      </c>
      <c r="H67" s="175" t="e">
        <f>NA()</f>
        <v>#N/A</v>
      </c>
      <c r="I67" s="175">
        <f>IF(ISNUMBER('将来負担比率（分子）の構造'!K$53), IF('将来負担比率（分子）の構造'!K$53 &lt; 0, 0, '将来負担比率（分子）の構造'!K$53), NA())</f>
        <v>2709</v>
      </c>
      <c r="J67" s="175" t="e">
        <f>NA()</f>
        <v>#N/A</v>
      </c>
      <c r="K67" s="175" t="e">
        <f>NA()</f>
        <v>#N/A</v>
      </c>
      <c r="L67" s="175">
        <f>IF(ISNUMBER('将来負担比率（分子）の構造'!L$53), IF('将来負担比率（分子）の構造'!L$53 &lt; 0, 0, '将来負担比率（分子）の構造'!L$53), NA())</f>
        <v>2649</v>
      </c>
      <c r="M67" s="175" t="e">
        <f>NA()</f>
        <v>#N/A</v>
      </c>
      <c r="N67" s="175" t="e">
        <f>NA()</f>
        <v>#N/A</v>
      </c>
      <c r="O67" s="175">
        <f>IF(ISNUMBER('将来負担比率（分子）の構造'!M$53), IF('将来負担比率（分子）の構造'!M$53 &lt; 0, 0, '将来負担比率（分子）の構造'!M$53), NA())</f>
        <v>1660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1226</v>
      </c>
      <c r="C72" s="179">
        <f>基金残高に係る経年分析!G55</f>
        <v>1138</v>
      </c>
      <c r="D72" s="179">
        <f>基金残高に係る経年分析!H55</f>
        <v>1079</v>
      </c>
    </row>
    <row r="73" spans="1:16" x14ac:dyDescent="0.15">
      <c r="A73" s="178" t="s">
        <v>74</v>
      </c>
      <c r="B73" s="179">
        <f>基金残高に係る経年分析!F56</f>
        <v>205</v>
      </c>
      <c r="C73" s="179">
        <f>基金残高に係る経年分析!G56</f>
        <v>155</v>
      </c>
      <c r="D73" s="179">
        <f>基金残高に係る経年分析!H56</f>
        <v>105</v>
      </c>
    </row>
    <row r="74" spans="1:16" x14ac:dyDescent="0.15">
      <c r="A74" s="178" t="s">
        <v>75</v>
      </c>
      <c r="B74" s="179">
        <f>基金残高に係る経年分析!F57</f>
        <v>1757</v>
      </c>
      <c r="C74" s="179">
        <f>基金残高に係る経年分析!G57</f>
        <v>1912</v>
      </c>
      <c r="D74" s="179">
        <f>基金残高に係る経年分析!H57</f>
        <v>2370</v>
      </c>
    </row>
  </sheetData>
  <sheetProtection algorithmName="SHA-512" hashValue="XZZiLYDsri7FPC/MitdVTpOLjfbzC4v0vlu3OjJPNffcyGF2E7ImNZFUP+c6323toOQm1mlI3cgC8FDrhjyW+Q==" saltValue="BnZCj011vIOV+DJd1dsPY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203</v>
      </c>
      <c r="DI1" s="718"/>
      <c r="DJ1" s="718"/>
      <c r="DK1" s="718"/>
      <c r="DL1" s="718"/>
      <c r="DM1" s="718"/>
      <c r="DN1" s="719"/>
      <c r="DO1" s="214"/>
      <c r="DP1" s="717" t="s">
        <v>204</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1390396</v>
      </c>
      <c r="S5" s="677"/>
      <c r="T5" s="677"/>
      <c r="U5" s="677"/>
      <c r="V5" s="677"/>
      <c r="W5" s="677"/>
      <c r="X5" s="677"/>
      <c r="Y5" s="702"/>
      <c r="Z5" s="715">
        <v>12.7</v>
      </c>
      <c r="AA5" s="715"/>
      <c r="AB5" s="715"/>
      <c r="AC5" s="715"/>
      <c r="AD5" s="716">
        <v>1390396</v>
      </c>
      <c r="AE5" s="716"/>
      <c r="AF5" s="716"/>
      <c r="AG5" s="716"/>
      <c r="AH5" s="716"/>
      <c r="AI5" s="716"/>
      <c r="AJ5" s="716"/>
      <c r="AK5" s="716"/>
      <c r="AL5" s="703">
        <v>26.2</v>
      </c>
      <c r="AM5" s="685"/>
      <c r="AN5" s="685"/>
      <c r="AO5" s="704"/>
      <c r="AP5" s="679" t="s">
        <v>217</v>
      </c>
      <c r="AQ5" s="680"/>
      <c r="AR5" s="680"/>
      <c r="AS5" s="680"/>
      <c r="AT5" s="680"/>
      <c r="AU5" s="680"/>
      <c r="AV5" s="680"/>
      <c r="AW5" s="680"/>
      <c r="AX5" s="680"/>
      <c r="AY5" s="680"/>
      <c r="AZ5" s="680"/>
      <c r="BA5" s="680"/>
      <c r="BB5" s="680"/>
      <c r="BC5" s="680"/>
      <c r="BD5" s="680"/>
      <c r="BE5" s="680"/>
      <c r="BF5" s="681"/>
      <c r="BG5" s="621">
        <v>1378012</v>
      </c>
      <c r="BH5" s="622"/>
      <c r="BI5" s="622"/>
      <c r="BJ5" s="622"/>
      <c r="BK5" s="622"/>
      <c r="BL5" s="622"/>
      <c r="BM5" s="622"/>
      <c r="BN5" s="623"/>
      <c r="BO5" s="659">
        <v>99.1</v>
      </c>
      <c r="BP5" s="659"/>
      <c r="BQ5" s="659"/>
      <c r="BR5" s="659"/>
      <c r="BS5" s="660">
        <v>10703</v>
      </c>
      <c r="BT5" s="660"/>
      <c r="BU5" s="660"/>
      <c r="BV5" s="660"/>
      <c r="BW5" s="660"/>
      <c r="BX5" s="660"/>
      <c r="BY5" s="660"/>
      <c r="BZ5" s="660"/>
      <c r="CA5" s="660"/>
      <c r="CB5" s="695"/>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93116</v>
      </c>
      <c r="S6" s="622"/>
      <c r="T6" s="622"/>
      <c r="U6" s="622"/>
      <c r="V6" s="622"/>
      <c r="W6" s="622"/>
      <c r="X6" s="622"/>
      <c r="Y6" s="623"/>
      <c r="Z6" s="659">
        <v>0.9</v>
      </c>
      <c r="AA6" s="659"/>
      <c r="AB6" s="659"/>
      <c r="AC6" s="659"/>
      <c r="AD6" s="660">
        <v>93116</v>
      </c>
      <c r="AE6" s="660"/>
      <c r="AF6" s="660"/>
      <c r="AG6" s="660"/>
      <c r="AH6" s="660"/>
      <c r="AI6" s="660"/>
      <c r="AJ6" s="660"/>
      <c r="AK6" s="660"/>
      <c r="AL6" s="624">
        <v>1.8</v>
      </c>
      <c r="AM6" s="625"/>
      <c r="AN6" s="625"/>
      <c r="AO6" s="661"/>
      <c r="AP6" s="618" t="s">
        <v>222</v>
      </c>
      <c r="AQ6" s="619"/>
      <c r="AR6" s="619"/>
      <c r="AS6" s="619"/>
      <c r="AT6" s="619"/>
      <c r="AU6" s="619"/>
      <c r="AV6" s="619"/>
      <c r="AW6" s="619"/>
      <c r="AX6" s="619"/>
      <c r="AY6" s="619"/>
      <c r="AZ6" s="619"/>
      <c r="BA6" s="619"/>
      <c r="BB6" s="619"/>
      <c r="BC6" s="619"/>
      <c r="BD6" s="619"/>
      <c r="BE6" s="619"/>
      <c r="BF6" s="620"/>
      <c r="BG6" s="621">
        <v>1378012</v>
      </c>
      <c r="BH6" s="622"/>
      <c r="BI6" s="622"/>
      <c r="BJ6" s="622"/>
      <c r="BK6" s="622"/>
      <c r="BL6" s="622"/>
      <c r="BM6" s="622"/>
      <c r="BN6" s="623"/>
      <c r="BO6" s="659">
        <v>99.1</v>
      </c>
      <c r="BP6" s="659"/>
      <c r="BQ6" s="659"/>
      <c r="BR6" s="659"/>
      <c r="BS6" s="660">
        <v>10703</v>
      </c>
      <c r="BT6" s="660"/>
      <c r="BU6" s="660"/>
      <c r="BV6" s="660"/>
      <c r="BW6" s="660"/>
      <c r="BX6" s="660"/>
      <c r="BY6" s="660"/>
      <c r="BZ6" s="660"/>
      <c r="CA6" s="660"/>
      <c r="CB6" s="695"/>
      <c r="CD6" s="679" t="s">
        <v>223</v>
      </c>
      <c r="CE6" s="680"/>
      <c r="CF6" s="680"/>
      <c r="CG6" s="680"/>
      <c r="CH6" s="680"/>
      <c r="CI6" s="680"/>
      <c r="CJ6" s="680"/>
      <c r="CK6" s="680"/>
      <c r="CL6" s="680"/>
      <c r="CM6" s="680"/>
      <c r="CN6" s="680"/>
      <c r="CO6" s="680"/>
      <c r="CP6" s="680"/>
      <c r="CQ6" s="681"/>
      <c r="CR6" s="621">
        <v>90051</v>
      </c>
      <c r="CS6" s="622"/>
      <c r="CT6" s="622"/>
      <c r="CU6" s="622"/>
      <c r="CV6" s="622"/>
      <c r="CW6" s="622"/>
      <c r="CX6" s="622"/>
      <c r="CY6" s="623"/>
      <c r="CZ6" s="703">
        <v>0.9</v>
      </c>
      <c r="DA6" s="685"/>
      <c r="DB6" s="685"/>
      <c r="DC6" s="705"/>
      <c r="DD6" s="627" t="s">
        <v>122</v>
      </c>
      <c r="DE6" s="622"/>
      <c r="DF6" s="622"/>
      <c r="DG6" s="622"/>
      <c r="DH6" s="622"/>
      <c r="DI6" s="622"/>
      <c r="DJ6" s="622"/>
      <c r="DK6" s="622"/>
      <c r="DL6" s="622"/>
      <c r="DM6" s="622"/>
      <c r="DN6" s="622"/>
      <c r="DO6" s="622"/>
      <c r="DP6" s="623"/>
      <c r="DQ6" s="627">
        <v>90051</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328</v>
      </c>
      <c r="S7" s="622"/>
      <c r="T7" s="622"/>
      <c r="U7" s="622"/>
      <c r="V7" s="622"/>
      <c r="W7" s="622"/>
      <c r="X7" s="622"/>
      <c r="Y7" s="623"/>
      <c r="Z7" s="659">
        <v>0</v>
      </c>
      <c r="AA7" s="659"/>
      <c r="AB7" s="659"/>
      <c r="AC7" s="659"/>
      <c r="AD7" s="660">
        <v>328</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528633</v>
      </c>
      <c r="BH7" s="622"/>
      <c r="BI7" s="622"/>
      <c r="BJ7" s="622"/>
      <c r="BK7" s="622"/>
      <c r="BL7" s="622"/>
      <c r="BM7" s="622"/>
      <c r="BN7" s="623"/>
      <c r="BO7" s="659">
        <v>38</v>
      </c>
      <c r="BP7" s="659"/>
      <c r="BQ7" s="659"/>
      <c r="BR7" s="659"/>
      <c r="BS7" s="660">
        <v>10703</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2887365</v>
      </c>
      <c r="CS7" s="622"/>
      <c r="CT7" s="622"/>
      <c r="CU7" s="622"/>
      <c r="CV7" s="622"/>
      <c r="CW7" s="622"/>
      <c r="CX7" s="622"/>
      <c r="CY7" s="623"/>
      <c r="CZ7" s="659">
        <v>27.9</v>
      </c>
      <c r="DA7" s="659"/>
      <c r="DB7" s="659"/>
      <c r="DC7" s="659"/>
      <c r="DD7" s="627">
        <v>166531</v>
      </c>
      <c r="DE7" s="622"/>
      <c r="DF7" s="622"/>
      <c r="DG7" s="622"/>
      <c r="DH7" s="622"/>
      <c r="DI7" s="622"/>
      <c r="DJ7" s="622"/>
      <c r="DK7" s="622"/>
      <c r="DL7" s="622"/>
      <c r="DM7" s="622"/>
      <c r="DN7" s="622"/>
      <c r="DO7" s="622"/>
      <c r="DP7" s="623"/>
      <c r="DQ7" s="627">
        <v>1307996</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3988</v>
      </c>
      <c r="S8" s="622"/>
      <c r="T8" s="622"/>
      <c r="U8" s="622"/>
      <c r="V8" s="622"/>
      <c r="W8" s="622"/>
      <c r="X8" s="622"/>
      <c r="Y8" s="623"/>
      <c r="Z8" s="659">
        <v>0</v>
      </c>
      <c r="AA8" s="659"/>
      <c r="AB8" s="659"/>
      <c r="AC8" s="659"/>
      <c r="AD8" s="660">
        <v>3988</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23051</v>
      </c>
      <c r="BH8" s="622"/>
      <c r="BI8" s="622"/>
      <c r="BJ8" s="622"/>
      <c r="BK8" s="622"/>
      <c r="BL8" s="622"/>
      <c r="BM8" s="622"/>
      <c r="BN8" s="623"/>
      <c r="BO8" s="659">
        <v>1.7</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2221595</v>
      </c>
      <c r="CS8" s="622"/>
      <c r="CT8" s="622"/>
      <c r="CU8" s="622"/>
      <c r="CV8" s="622"/>
      <c r="CW8" s="622"/>
      <c r="CX8" s="622"/>
      <c r="CY8" s="623"/>
      <c r="CZ8" s="659">
        <v>21.5</v>
      </c>
      <c r="DA8" s="659"/>
      <c r="DB8" s="659"/>
      <c r="DC8" s="659"/>
      <c r="DD8" s="627">
        <v>24108</v>
      </c>
      <c r="DE8" s="622"/>
      <c r="DF8" s="622"/>
      <c r="DG8" s="622"/>
      <c r="DH8" s="622"/>
      <c r="DI8" s="622"/>
      <c r="DJ8" s="622"/>
      <c r="DK8" s="622"/>
      <c r="DL8" s="622"/>
      <c r="DM8" s="622"/>
      <c r="DN8" s="622"/>
      <c r="DO8" s="622"/>
      <c r="DP8" s="623"/>
      <c r="DQ8" s="627">
        <v>1353140</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4808</v>
      </c>
      <c r="S9" s="622"/>
      <c r="T9" s="622"/>
      <c r="U9" s="622"/>
      <c r="V9" s="622"/>
      <c r="W9" s="622"/>
      <c r="X9" s="622"/>
      <c r="Y9" s="623"/>
      <c r="Z9" s="659">
        <v>0</v>
      </c>
      <c r="AA9" s="659"/>
      <c r="AB9" s="659"/>
      <c r="AC9" s="659"/>
      <c r="AD9" s="660">
        <v>4808</v>
      </c>
      <c r="AE9" s="660"/>
      <c r="AF9" s="660"/>
      <c r="AG9" s="660"/>
      <c r="AH9" s="660"/>
      <c r="AI9" s="660"/>
      <c r="AJ9" s="660"/>
      <c r="AK9" s="660"/>
      <c r="AL9" s="624">
        <v>0.1</v>
      </c>
      <c r="AM9" s="625"/>
      <c r="AN9" s="625"/>
      <c r="AO9" s="661"/>
      <c r="AP9" s="618" t="s">
        <v>231</v>
      </c>
      <c r="AQ9" s="619"/>
      <c r="AR9" s="619"/>
      <c r="AS9" s="619"/>
      <c r="AT9" s="619"/>
      <c r="AU9" s="619"/>
      <c r="AV9" s="619"/>
      <c r="AW9" s="619"/>
      <c r="AX9" s="619"/>
      <c r="AY9" s="619"/>
      <c r="AZ9" s="619"/>
      <c r="BA9" s="619"/>
      <c r="BB9" s="619"/>
      <c r="BC9" s="619"/>
      <c r="BD9" s="619"/>
      <c r="BE9" s="619"/>
      <c r="BF9" s="620"/>
      <c r="BG9" s="621">
        <v>436360</v>
      </c>
      <c r="BH9" s="622"/>
      <c r="BI9" s="622"/>
      <c r="BJ9" s="622"/>
      <c r="BK9" s="622"/>
      <c r="BL9" s="622"/>
      <c r="BM9" s="622"/>
      <c r="BN9" s="623"/>
      <c r="BO9" s="659">
        <v>31.4</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437931</v>
      </c>
      <c r="CS9" s="622"/>
      <c r="CT9" s="622"/>
      <c r="CU9" s="622"/>
      <c r="CV9" s="622"/>
      <c r="CW9" s="622"/>
      <c r="CX9" s="622"/>
      <c r="CY9" s="623"/>
      <c r="CZ9" s="659">
        <v>4.2</v>
      </c>
      <c r="DA9" s="659"/>
      <c r="DB9" s="659"/>
      <c r="DC9" s="659"/>
      <c r="DD9" s="627">
        <v>9295</v>
      </c>
      <c r="DE9" s="622"/>
      <c r="DF9" s="622"/>
      <c r="DG9" s="622"/>
      <c r="DH9" s="622"/>
      <c r="DI9" s="622"/>
      <c r="DJ9" s="622"/>
      <c r="DK9" s="622"/>
      <c r="DL9" s="622"/>
      <c r="DM9" s="622"/>
      <c r="DN9" s="622"/>
      <c r="DO9" s="622"/>
      <c r="DP9" s="623"/>
      <c r="DQ9" s="627">
        <v>313191</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30584</v>
      </c>
      <c r="BH10" s="622"/>
      <c r="BI10" s="622"/>
      <c r="BJ10" s="622"/>
      <c r="BK10" s="622"/>
      <c r="BL10" s="622"/>
      <c r="BM10" s="622"/>
      <c r="BN10" s="623"/>
      <c r="BO10" s="659">
        <v>2.2000000000000002</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23023</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9023</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308910</v>
      </c>
      <c r="S11" s="622"/>
      <c r="T11" s="622"/>
      <c r="U11" s="622"/>
      <c r="V11" s="622"/>
      <c r="W11" s="622"/>
      <c r="X11" s="622"/>
      <c r="Y11" s="623"/>
      <c r="Z11" s="624">
        <v>2.8</v>
      </c>
      <c r="AA11" s="625"/>
      <c r="AB11" s="625"/>
      <c r="AC11" s="626"/>
      <c r="AD11" s="627">
        <v>308910</v>
      </c>
      <c r="AE11" s="622"/>
      <c r="AF11" s="622"/>
      <c r="AG11" s="622"/>
      <c r="AH11" s="622"/>
      <c r="AI11" s="622"/>
      <c r="AJ11" s="622"/>
      <c r="AK11" s="623"/>
      <c r="AL11" s="624">
        <v>5.8</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38638</v>
      </c>
      <c r="BH11" s="622"/>
      <c r="BI11" s="622"/>
      <c r="BJ11" s="622"/>
      <c r="BK11" s="622"/>
      <c r="BL11" s="622"/>
      <c r="BM11" s="622"/>
      <c r="BN11" s="623"/>
      <c r="BO11" s="659">
        <v>2.8</v>
      </c>
      <c r="BP11" s="659"/>
      <c r="BQ11" s="659"/>
      <c r="BR11" s="659"/>
      <c r="BS11" s="660">
        <v>10703</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831457</v>
      </c>
      <c r="CS11" s="622"/>
      <c r="CT11" s="622"/>
      <c r="CU11" s="622"/>
      <c r="CV11" s="622"/>
      <c r="CW11" s="622"/>
      <c r="CX11" s="622"/>
      <c r="CY11" s="623"/>
      <c r="CZ11" s="659">
        <v>8</v>
      </c>
      <c r="DA11" s="659"/>
      <c r="DB11" s="659"/>
      <c r="DC11" s="659"/>
      <c r="DD11" s="627">
        <v>207521</v>
      </c>
      <c r="DE11" s="622"/>
      <c r="DF11" s="622"/>
      <c r="DG11" s="622"/>
      <c r="DH11" s="622"/>
      <c r="DI11" s="622"/>
      <c r="DJ11" s="622"/>
      <c r="DK11" s="622"/>
      <c r="DL11" s="622"/>
      <c r="DM11" s="622"/>
      <c r="DN11" s="622"/>
      <c r="DO11" s="622"/>
      <c r="DP11" s="623"/>
      <c r="DQ11" s="627">
        <v>419686</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729463</v>
      </c>
      <c r="BH12" s="622"/>
      <c r="BI12" s="622"/>
      <c r="BJ12" s="622"/>
      <c r="BK12" s="622"/>
      <c r="BL12" s="622"/>
      <c r="BM12" s="622"/>
      <c r="BN12" s="623"/>
      <c r="BO12" s="659">
        <v>52.5</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856871</v>
      </c>
      <c r="CS12" s="622"/>
      <c r="CT12" s="622"/>
      <c r="CU12" s="622"/>
      <c r="CV12" s="622"/>
      <c r="CW12" s="622"/>
      <c r="CX12" s="622"/>
      <c r="CY12" s="623"/>
      <c r="CZ12" s="659">
        <v>8.3000000000000007</v>
      </c>
      <c r="DA12" s="659"/>
      <c r="DB12" s="659"/>
      <c r="DC12" s="659"/>
      <c r="DD12" s="627">
        <v>71384</v>
      </c>
      <c r="DE12" s="622"/>
      <c r="DF12" s="622"/>
      <c r="DG12" s="622"/>
      <c r="DH12" s="622"/>
      <c r="DI12" s="622"/>
      <c r="DJ12" s="622"/>
      <c r="DK12" s="622"/>
      <c r="DL12" s="622"/>
      <c r="DM12" s="622"/>
      <c r="DN12" s="622"/>
      <c r="DO12" s="622"/>
      <c r="DP12" s="623"/>
      <c r="DQ12" s="627">
        <v>302773</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721017</v>
      </c>
      <c r="BH13" s="622"/>
      <c r="BI13" s="622"/>
      <c r="BJ13" s="622"/>
      <c r="BK13" s="622"/>
      <c r="BL13" s="622"/>
      <c r="BM13" s="622"/>
      <c r="BN13" s="623"/>
      <c r="BO13" s="659">
        <v>51.9</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997495</v>
      </c>
      <c r="CS13" s="622"/>
      <c r="CT13" s="622"/>
      <c r="CU13" s="622"/>
      <c r="CV13" s="622"/>
      <c r="CW13" s="622"/>
      <c r="CX13" s="622"/>
      <c r="CY13" s="623"/>
      <c r="CZ13" s="659">
        <v>9.6</v>
      </c>
      <c r="DA13" s="659"/>
      <c r="DB13" s="659"/>
      <c r="DC13" s="659"/>
      <c r="DD13" s="627">
        <v>322848</v>
      </c>
      <c r="DE13" s="622"/>
      <c r="DF13" s="622"/>
      <c r="DG13" s="622"/>
      <c r="DH13" s="622"/>
      <c r="DI13" s="622"/>
      <c r="DJ13" s="622"/>
      <c r="DK13" s="622"/>
      <c r="DL13" s="622"/>
      <c r="DM13" s="622"/>
      <c r="DN13" s="622"/>
      <c r="DO13" s="622"/>
      <c r="DP13" s="623"/>
      <c r="DQ13" s="627">
        <v>671643</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v>692</v>
      </c>
      <c r="S14" s="622"/>
      <c r="T14" s="622"/>
      <c r="U14" s="622"/>
      <c r="V14" s="622"/>
      <c r="W14" s="622"/>
      <c r="X14" s="622"/>
      <c r="Y14" s="623"/>
      <c r="Z14" s="659">
        <v>0</v>
      </c>
      <c r="AA14" s="659"/>
      <c r="AB14" s="659"/>
      <c r="AC14" s="659"/>
      <c r="AD14" s="660">
        <v>692</v>
      </c>
      <c r="AE14" s="660"/>
      <c r="AF14" s="660"/>
      <c r="AG14" s="660"/>
      <c r="AH14" s="660"/>
      <c r="AI14" s="660"/>
      <c r="AJ14" s="660"/>
      <c r="AK14" s="660"/>
      <c r="AL14" s="624">
        <v>0</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57967</v>
      </c>
      <c r="BH14" s="622"/>
      <c r="BI14" s="622"/>
      <c r="BJ14" s="622"/>
      <c r="BK14" s="622"/>
      <c r="BL14" s="622"/>
      <c r="BM14" s="622"/>
      <c r="BN14" s="623"/>
      <c r="BO14" s="659">
        <v>4.2</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293227</v>
      </c>
      <c r="CS14" s="622"/>
      <c r="CT14" s="622"/>
      <c r="CU14" s="622"/>
      <c r="CV14" s="622"/>
      <c r="CW14" s="622"/>
      <c r="CX14" s="622"/>
      <c r="CY14" s="623"/>
      <c r="CZ14" s="659">
        <v>2.8</v>
      </c>
      <c r="DA14" s="659"/>
      <c r="DB14" s="659"/>
      <c r="DC14" s="659"/>
      <c r="DD14" s="627">
        <v>20747</v>
      </c>
      <c r="DE14" s="622"/>
      <c r="DF14" s="622"/>
      <c r="DG14" s="622"/>
      <c r="DH14" s="622"/>
      <c r="DI14" s="622"/>
      <c r="DJ14" s="622"/>
      <c r="DK14" s="622"/>
      <c r="DL14" s="622"/>
      <c r="DM14" s="622"/>
      <c r="DN14" s="622"/>
      <c r="DO14" s="622"/>
      <c r="DP14" s="623"/>
      <c r="DQ14" s="627">
        <v>267058</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61949</v>
      </c>
      <c r="BH15" s="622"/>
      <c r="BI15" s="622"/>
      <c r="BJ15" s="622"/>
      <c r="BK15" s="622"/>
      <c r="BL15" s="622"/>
      <c r="BM15" s="622"/>
      <c r="BN15" s="623"/>
      <c r="BO15" s="659">
        <v>4.5</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699010</v>
      </c>
      <c r="CS15" s="622"/>
      <c r="CT15" s="622"/>
      <c r="CU15" s="622"/>
      <c r="CV15" s="622"/>
      <c r="CW15" s="622"/>
      <c r="CX15" s="622"/>
      <c r="CY15" s="623"/>
      <c r="CZ15" s="659">
        <v>6.8</v>
      </c>
      <c r="DA15" s="659"/>
      <c r="DB15" s="659"/>
      <c r="DC15" s="659"/>
      <c r="DD15" s="627">
        <v>74351</v>
      </c>
      <c r="DE15" s="622"/>
      <c r="DF15" s="622"/>
      <c r="DG15" s="622"/>
      <c r="DH15" s="622"/>
      <c r="DI15" s="622"/>
      <c r="DJ15" s="622"/>
      <c r="DK15" s="622"/>
      <c r="DL15" s="622"/>
      <c r="DM15" s="622"/>
      <c r="DN15" s="622"/>
      <c r="DO15" s="622"/>
      <c r="DP15" s="623"/>
      <c r="DQ15" s="627">
        <v>575441</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9175</v>
      </c>
      <c r="S16" s="622"/>
      <c r="T16" s="622"/>
      <c r="U16" s="622"/>
      <c r="V16" s="622"/>
      <c r="W16" s="622"/>
      <c r="X16" s="622"/>
      <c r="Y16" s="623"/>
      <c r="Z16" s="659">
        <v>0.1</v>
      </c>
      <c r="AA16" s="659"/>
      <c r="AB16" s="659"/>
      <c r="AC16" s="659"/>
      <c r="AD16" s="660">
        <v>9175</v>
      </c>
      <c r="AE16" s="660"/>
      <c r="AF16" s="660"/>
      <c r="AG16" s="660"/>
      <c r="AH16" s="660"/>
      <c r="AI16" s="660"/>
      <c r="AJ16" s="660"/>
      <c r="AK16" s="660"/>
      <c r="AL16" s="624">
        <v>0.2</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15835</v>
      </c>
      <c r="S17" s="622"/>
      <c r="T17" s="622"/>
      <c r="U17" s="622"/>
      <c r="V17" s="622"/>
      <c r="W17" s="622"/>
      <c r="X17" s="622"/>
      <c r="Y17" s="623"/>
      <c r="Z17" s="659">
        <v>0.1</v>
      </c>
      <c r="AA17" s="659"/>
      <c r="AB17" s="659"/>
      <c r="AC17" s="659"/>
      <c r="AD17" s="660">
        <v>15835</v>
      </c>
      <c r="AE17" s="660"/>
      <c r="AF17" s="660"/>
      <c r="AG17" s="660"/>
      <c r="AH17" s="660"/>
      <c r="AI17" s="660"/>
      <c r="AJ17" s="660"/>
      <c r="AK17" s="660"/>
      <c r="AL17" s="624">
        <v>0.3</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1002717</v>
      </c>
      <c r="CS17" s="622"/>
      <c r="CT17" s="622"/>
      <c r="CU17" s="622"/>
      <c r="CV17" s="622"/>
      <c r="CW17" s="622"/>
      <c r="CX17" s="622"/>
      <c r="CY17" s="623"/>
      <c r="CZ17" s="659">
        <v>9.6999999999999993</v>
      </c>
      <c r="DA17" s="659"/>
      <c r="DB17" s="659"/>
      <c r="DC17" s="659"/>
      <c r="DD17" s="627" t="s">
        <v>122</v>
      </c>
      <c r="DE17" s="622"/>
      <c r="DF17" s="622"/>
      <c r="DG17" s="622"/>
      <c r="DH17" s="622"/>
      <c r="DI17" s="622"/>
      <c r="DJ17" s="622"/>
      <c r="DK17" s="622"/>
      <c r="DL17" s="622"/>
      <c r="DM17" s="622"/>
      <c r="DN17" s="622"/>
      <c r="DO17" s="622"/>
      <c r="DP17" s="623"/>
      <c r="DQ17" s="627">
        <v>1002717</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6261</v>
      </c>
      <c r="S18" s="622"/>
      <c r="T18" s="622"/>
      <c r="U18" s="622"/>
      <c r="V18" s="622"/>
      <c r="W18" s="622"/>
      <c r="X18" s="622"/>
      <c r="Y18" s="623"/>
      <c r="Z18" s="659">
        <v>0.1</v>
      </c>
      <c r="AA18" s="659"/>
      <c r="AB18" s="659"/>
      <c r="AC18" s="659"/>
      <c r="AD18" s="660">
        <v>6261</v>
      </c>
      <c r="AE18" s="660"/>
      <c r="AF18" s="660"/>
      <c r="AG18" s="660"/>
      <c r="AH18" s="660"/>
      <c r="AI18" s="660"/>
      <c r="AJ18" s="660"/>
      <c r="AK18" s="660"/>
      <c r="AL18" s="624">
        <v>0.1</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6261</v>
      </c>
      <c r="S19" s="622"/>
      <c r="T19" s="622"/>
      <c r="U19" s="622"/>
      <c r="V19" s="622"/>
      <c r="W19" s="622"/>
      <c r="X19" s="622"/>
      <c r="Y19" s="623"/>
      <c r="Z19" s="659">
        <v>0.1</v>
      </c>
      <c r="AA19" s="659"/>
      <c r="AB19" s="659"/>
      <c r="AC19" s="659"/>
      <c r="AD19" s="660">
        <v>6261</v>
      </c>
      <c r="AE19" s="660"/>
      <c r="AF19" s="660"/>
      <c r="AG19" s="660"/>
      <c r="AH19" s="660"/>
      <c r="AI19" s="660"/>
      <c r="AJ19" s="660"/>
      <c r="AK19" s="660"/>
      <c r="AL19" s="624">
        <v>0.1</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12384</v>
      </c>
      <c r="BH19" s="622"/>
      <c r="BI19" s="622"/>
      <c r="BJ19" s="622"/>
      <c r="BK19" s="622"/>
      <c r="BL19" s="622"/>
      <c r="BM19" s="622"/>
      <c r="BN19" s="623"/>
      <c r="BO19" s="659">
        <v>0.9</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263</v>
      </c>
      <c r="C20" s="697"/>
      <c r="D20" s="697"/>
      <c r="E20" s="697"/>
      <c r="F20" s="697"/>
      <c r="G20" s="697"/>
      <c r="H20" s="697"/>
      <c r="I20" s="697"/>
      <c r="J20" s="697"/>
      <c r="K20" s="697"/>
      <c r="L20" s="697"/>
      <c r="M20" s="697"/>
      <c r="N20" s="697"/>
      <c r="O20" s="697"/>
      <c r="P20" s="697"/>
      <c r="Q20" s="698"/>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12384</v>
      </c>
      <c r="BH20" s="622"/>
      <c r="BI20" s="622"/>
      <c r="BJ20" s="622"/>
      <c r="BK20" s="622"/>
      <c r="BL20" s="622"/>
      <c r="BM20" s="622"/>
      <c r="BN20" s="623"/>
      <c r="BO20" s="659">
        <v>0.9</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10340742</v>
      </c>
      <c r="CS20" s="622"/>
      <c r="CT20" s="622"/>
      <c r="CU20" s="622"/>
      <c r="CV20" s="622"/>
      <c r="CW20" s="622"/>
      <c r="CX20" s="622"/>
      <c r="CY20" s="623"/>
      <c r="CZ20" s="659">
        <v>100</v>
      </c>
      <c r="DA20" s="659"/>
      <c r="DB20" s="659"/>
      <c r="DC20" s="659"/>
      <c r="DD20" s="627">
        <v>896785</v>
      </c>
      <c r="DE20" s="622"/>
      <c r="DF20" s="622"/>
      <c r="DG20" s="622"/>
      <c r="DH20" s="622"/>
      <c r="DI20" s="622"/>
      <c r="DJ20" s="622"/>
      <c r="DK20" s="622"/>
      <c r="DL20" s="622"/>
      <c r="DM20" s="622"/>
      <c r="DN20" s="622"/>
      <c r="DO20" s="622"/>
      <c r="DP20" s="623"/>
      <c r="DQ20" s="627">
        <v>6312719</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3838720</v>
      </c>
      <c r="S21" s="622"/>
      <c r="T21" s="622"/>
      <c r="U21" s="622"/>
      <c r="V21" s="622"/>
      <c r="W21" s="622"/>
      <c r="X21" s="622"/>
      <c r="Y21" s="623"/>
      <c r="Z21" s="659">
        <v>35.1</v>
      </c>
      <c r="AA21" s="659"/>
      <c r="AB21" s="659"/>
      <c r="AC21" s="659"/>
      <c r="AD21" s="660">
        <v>3455409</v>
      </c>
      <c r="AE21" s="660"/>
      <c r="AF21" s="660"/>
      <c r="AG21" s="660"/>
      <c r="AH21" s="660"/>
      <c r="AI21" s="660"/>
      <c r="AJ21" s="660"/>
      <c r="AK21" s="660"/>
      <c r="AL21" s="624">
        <v>65.2</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v>12384</v>
      </c>
      <c r="BH21" s="622"/>
      <c r="BI21" s="622"/>
      <c r="BJ21" s="622"/>
      <c r="BK21" s="622"/>
      <c r="BL21" s="622"/>
      <c r="BM21" s="622"/>
      <c r="BN21" s="623"/>
      <c r="BO21" s="659">
        <v>0.9</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3455409</v>
      </c>
      <c r="S22" s="622"/>
      <c r="T22" s="622"/>
      <c r="U22" s="622"/>
      <c r="V22" s="622"/>
      <c r="W22" s="622"/>
      <c r="X22" s="622"/>
      <c r="Y22" s="623"/>
      <c r="Z22" s="659">
        <v>31.6</v>
      </c>
      <c r="AA22" s="659"/>
      <c r="AB22" s="659"/>
      <c r="AC22" s="659"/>
      <c r="AD22" s="660">
        <v>3455409</v>
      </c>
      <c r="AE22" s="660"/>
      <c r="AF22" s="660"/>
      <c r="AG22" s="660"/>
      <c r="AH22" s="660"/>
      <c r="AI22" s="660"/>
      <c r="AJ22" s="660"/>
      <c r="AK22" s="660"/>
      <c r="AL22" s="624">
        <v>65.2</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383311</v>
      </c>
      <c r="S23" s="622"/>
      <c r="T23" s="622"/>
      <c r="U23" s="622"/>
      <c r="V23" s="622"/>
      <c r="W23" s="622"/>
      <c r="X23" s="622"/>
      <c r="Y23" s="623"/>
      <c r="Z23" s="659">
        <v>3.5</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280</v>
      </c>
      <c r="CE24" s="680"/>
      <c r="CF24" s="680"/>
      <c r="CG24" s="680"/>
      <c r="CH24" s="680"/>
      <c r="CI24" s="680"/>
      <c r="CJ24" s="680"/>
      <c r="CK24" s="680"/>
      <c r="CL24" s="680"/>
      <c r="CM24" s="680"/>
      <c r="CN24" s="680"/>
      <c r="CO24" s="680"/>
      <c r="CP24" s="680"/>
      <c r="CQ24" s="681"/>
      <c r="CR24" s="676">
        <v>3435779</v>
      </c>
      <c r="CS24" s="677"/>
      <c r="CT24" s="677"/>
      <c r="CU24" s="677"/>
      <c r="CV24" s="677"/>
      <c r="CW24" s="677"/>
      <c r="CX24" s="677"/>
      <c r="CY24" s="702"/>
      <c r="CZ24" s="703">
        <v>33.200000000000003</v>
      </c>
      <c r="DA24" s="685"/>
      <c r="DB24" s="685"/>
      <c r="DC24" s="705"/>
      <c r="DD24" s="701">
        <v>2597119</v>
      </c>
      <c r="DE24" s="677"/>
      <c r="DF24" s="677"/>
      <c r="DG24" s="677"/>
      <c r="DH24" s="677"/>
      <c r="DI24" s="677"/>
      <c r="DJ24" s="677"/>
      <c r="DK24" s="702"/>
      <c r="DL24" s="701">
        <v>2381072</v>
      </c>
      <c r="DM24" s="677"/>
      <c r="DN24" s="677"/>
      <c r="DO24" s="677"/>
      <c r="DP24" s="677"/>
      <c r="DQ24" s="677"/>
      <c r="DR24" s="677"/>
      <c r="DS24" s="677"/>
      <c r="DT24" s="677"/>
      <c r="DU24" s="677"/>
      <c r="DV24" s="702"/>
      <c r="DW24" s="703">
        <v>44.7</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5672229</v>
      </c>
      <c r="S25" s="622"/>
      <c r="T25" s="622"/>
      <c r="U25" s="622"/>
      <c r="V25" s="622"/>
      <c r="W25" s="622"/>
      <c r="X25" s="622"/>
      <c r="Y25" s="623"/>
      <c r="Z25" s="659">
        <v>51.8</v>
      </c>
      <c r="AA25" s="659"/>
      <c r="AB25" s="659"/>
      <c r="AC25" s="659"/>
      <c r="AD25" s="660">
        <v>5288918</v>
      </c>
      <c r="AE25" s="660"/>
      <c r="AF25" s="660"/>
      <c r="AG25" s="660"/>
      <c r="AH25" s="660"/>
      <c r="AI25" s="660"/>
      <c r="AJ25" s="660"/>
      <c r="AK25" s="660"/>
      <c r="AL25" s="624">
        <v>99.8</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1362998</v>
      </c>
      <c r="CS25" s="634"/>
      <c r="CT25" s="634"/>
      <c r="CU25" s="634"/>
      <c r="CV25" s="634"/>
      <c r="CW25" s="634"/>
      <c r="CX25" s="634"/>
      <c r="CY25" s="635"/>
      <c r="CZ25" s="624">
        <v>13.2</v>
      </c>
      <c r="DA25" s="636"/>
      <c r="DB25" s="636"/>
      <c r="DC25" s="637"/>
      <c r="DD25" s="627">
        <v>1191577</v>
      </c>
      <c r="DE25" s="634"/>
      <c r="DF25" s="634"/>
      <c r="DG25" s="634"/>
      <c r="DH25" s="634"/>
      <c r="DI25" s="634"/>
      <c r="DJ25" s="634"/>
      <c r="DK25" s="635"/>
      <c r="DL25" s="627">
        <v>1165452</v>
      </c>
      <c r="DM25" s="634"/>
      <c r="DN25" s="634"/>
      <c r="DO25" s="634"/>
      <c r="DP25" s="634"/>
      <c r="DQ25" s="634"/>
      <c r="DR25" s="634"/>
      <c r="DS25" s="634"/>
      <c r="DT25" s="634"/>
      <c r="DU25" s="634"/>
      <c r="DV25" s="635"/>
      <c r="DW25" s="624">
        <v>21.9</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1273</v>
      </c>
      <c r="S26" s="622"/>
      <c r="T26" s="622"/>
      <c r="U26" s="622"/>
      <c r="V26" s="622"/>
      <c r="W26" s="622"/>
      <c r="X26" s="622"/>
      <c r="Y26" s="623"/>
      <c r="Z26" s="659">
        <v>0</v>
      </c>
      <c r="AA26" s="659"/>
      <c r="AB26" s="659"/>
      <c r="AC26" s="659"/>
      <c r="AD26" s="660">
        <v>1273</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719683</v>
      </c>
      <c r="CS26" s="622"/>
      <c r="CT26" s="622"/>
      <c r="CU26" s="622"/>
      <c r="CV26" s="622"/>
      <c r="CW26" s="622"/>
      <c r="CX26" s="622"/>
      <c r="CY26" s="623"/>
      <c r="CZ26" s="624">
        <v>7</v>
      </c>
      <c r="DA26" s="636"/>
      <c r="DB26" s="636"/>
      <c r="DC26" s="637"/>
      <c r="DD26" s="627">
        <v>613971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1203</v>
      </c>
      <c r="S27" s="622"/>
      <c r="T27" s="622"/>
      <c r="U27" s="622"/>
      <c r="V27" s="622"/>
      <c r="W27" s="622"/>
      <c r="X27" s="622"/>
      <c r="Y27" s="623"/>
      <c r="Z27" s="659">
        <v>0</v>
      </c>
      <c r="AA27" s="659"/>
      <c r="AB27" s="659"/>
      <c r="AC27" s="659"/>
      <c r="AD27" s="660">
        <v>27</v>
      </c>
      <c r="AE27" s="660"/>
      <c r="AF27" s="660"/>
      <c r="AG27" s="660"/>
      <c r="AH27" s="660"/>
      <c r="AI27" s="660"/>
      <c r="AJ27" s="660"/>
      <c r="AK27" s="660"/>
      <c r="AL27" s="624">
        <v>0</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1390396</v>
      </c>
      <c r="BH27" s="622"/>
      <c r="BI27" s="622"/>
      <c r="BJ27" s="622"/>
      <c r="BK27" s="622"/>
      <c r="BL27" s="622"/>
      <c r="BM27" s="622"/>
      <c r="BN27" s="623"/>
      <c r="BO27" s="659">
        <v>100</v>
      </c>
      <c r="BP27" s="659"/>
      <c r="BQ27" s="659"/>
      <c r="BR27" s="659"/>
      <c r="BS27" s="660">
        <v>10703</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1070064</v>
      </c>
      <c r="CS27" s="634"/>
      <c r="CT27" s="634"/>
      <c r="CU27" s="634"/>
      <c r="CV27" s="634"/>
      <c r="CW27" s="634"/>
      <c r="CX27" s="634"/>
      <c r="CY27" s="635"/>
      <c r="CZ27" s="624">
        <v>10.3</v>
      </c>
      <c r="DA27" s="636"/>
      <c r="DB27" s="636"/>
      <c r="DC27" s="637"/>
      <c r="DD27" s="627">
        <v>402825</v>
      </c>
      <c r="DE27" s="634"/>
      <c r="DF27" s="634"/>
      <c r="DG27" s="634"/>
      <c r="DH27" s="634"/>
      <c r="DI27" s="634"/>
      <c r="DJ27" s="634"/>
      <c r="DK27" s="635"/>
      <c r="DL27" s="627">
        <v>212903</v>
      </c>
      <c r="DM27" s="634"/>
      <c r="DN27" s="634"/>
      <c r="DO27" s="634"/>
      <c r="DP27" s="634"/>
      <c r="DQ27" s="634"/>
      <c r="DR27" s="634"/>
      <c r="DS27" s="634"/>
      <c r="DT27" s="634"/>
      <c r="DU27" s="634"/>
      <c r="DV27" s="635"/>
      <c r="DW27" s="624">
        <v>4</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28541</v>
      </c>
      <c r="S28" s="622"/>
      <c r="T28" s="622"/>
      <c r="U28" s="622"/>
      <c r="V28" s="622"/>
      <c r="W28" s="622"/>
      <c r="X28" s="622"/>
      <c r="Y28" s="623"/>
      <c r="Z28" s="659">
        <v>0.3</v>
      </c>
      <c r="AA28" s="659"/>
      <c r="AB28" s="659"/>
      <c r="AC28" s="659"/>
      <c r="AD28" s="660">
        <v>3530</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1002717</v>
      </c>
      <c r="CS28" s="622"/>
      <c r="CT28" s="622"/>
      <c r="CU28" s="622"/>
      <c r="CV28" s="622"/>
      <c r="CW28" s="622"/>
      <c r="CX28" s="622"/>
      <c r="CY28" s="623"/>
      <c r="CZ28" s="624">
        <v>9.6999999999999993</v>
      </c>
      <c r="DA28" s="636"/>
      <c r="DB28" s="636"/>
      <c r="DC28" s="637"/>
      <c r="DD28" s="627">
        <v>1002717</v>
      </c>
      <c r="DE28" s="622"/>
      <c r="DF28" s="622"/>
      <c r="DG28" s="622"/>
      <c r="DH28" s="622"/>
      <c r="DI28" s="622"/>
      <c r="DJ28" s="622"/>
      <c r="DK28" s="623"/>
      <c r="DL28" s="627">
        <v>1002717</v>
      </c>
      <c r="DM28" s="622"/>
      <c r="DN28" s="622"/>
      <c r="DO28" s="622"/>
      <c r="DP28" s="622"/>
      <c r="DQ28" s="622"/>
      <c r="DR28" s="622"/>
      <c r="DS28" s="622"/>
      <c r="DT28" s="622"/>
      <c r="DU28" s="622"/>
      <c r="DV28" s="623"/>
      <c r="DW28" s="624">
        <v>18.8</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8220</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1002717</v>
      </c>
      <c r="CS29" s="634"/>
      <c r="CT29" s="634"/>
      <c r="CU29" s="634"/>
      <c r="CV29" s="634"/>
      <c r="CW29" s="634"/>
      <c r="CX29" s="634"/>
      <c r="CY29" s="635"/>
      <c r="CZ29" s="624">
        <v>9.6999999999999993</v>
      </c>
      <c r="DA29" s="636"/>
      <c r="DB29" s="636"/>
      <c r="DC29" s="637"/>
      <c r="DD29" s="627">
        <v>1002717</v>
      </c>
      <c r="DE29" s="634"/>
      <c r="DF29" s="634"/>
      <c r="DG29" s="634"/>
      <c r="DH29" s="634"/>
      <c r="DI29" s="634"/>
      <c r="DJ29" s="634"/>
      <c r="DK29" s="635"/>
      <c r="DL29" s="627">
        <v>1002717</v>
      </c>
      <c r="DM29" s="634"/>
      <c r="DN29" s="634"/>
      <c r="DO29" s="634"/>
      <c r="DP29" s="634"/>
      <c r="DQ29" s="634"/>
      <c r="DR29" s="634"/>
      <c r="DS29" s="634"/>
      <c r="DT29" s="634"/>
      <c r="DU29" s="634"/>
      <c r="DV29" s="635"/>
      <c r="DW29" s="624">
        <v>18.8</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840002</v>
      </c>
      <c r="S30" s="622"/>
      <c r="T30" s="622"/>
      <c r="U30" s="622"/>
      <c r="V30" s="622"/>
      <c r="W30" s="622"/>
      <c r="X30" s="622"/>
      <c r="Y30" s="623"/>
      <c r="Z30" s="659">
        <v>7.7</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3"/>
      <c r="BI30" s="693"/>
      <c r="BJ30" s="693"/>
      <c r="BK30" s="693"/>
      <c r="BL30" s="693"/>
      <c r="BM30" s="693"/>
      <c r="BN30" s="693"/>
      <c r="BO30" s="693"/>
      <c r="BP30" s="693"/>
      <c r="BQ30" s="694"/>
      <c r="BR30" s="673"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965537</v>
      </c>
      <c r="CS30" s="622"/>
      <c r="CT30" s="622"/>
      <c r="CU30" s="622"/>
      <c r="CV30" s="622"/>
      <c r="CW30" s="622"/>
      <c r="CX30" s="622"/>
      <c r="CY30" s="623"/>
      <c r="CZ30" s="624">
        <v>9.3000000000000007</v>
      </c>
      <c r="DA30" s="636"/>
      <c r="DB30" s="636"/>
      <c r="DC30" s="637"/>
      <c r="DD30" s="627">
        <v>965537</v>
      </c>
      <c r="DE30" s="622"/>
      <c r="DF30" s="622"/>
      <c r="DG30" s="622"/>
      <c r="DH30" s="622"/>
      <c r="DI30" s="622"/>
      <c r="DJ30" s="622"/>
      <c r="DK30" s="623"/>
      <c r="DL30" s="627">
        <v>965537</v>
      </c>
      <c r="DM30" s="622"/>
      <c r="DN30" s="622"/>
      <c r="DO30" s="622"/>
      <c r="DP30" s="622"/>
      <c r="DQ30" s="622"/>
      <c r="DR30" s="622"/>
      <c r="DS30" s="622"/>
      <c r="DT30" s="622"/>
      <c r="DU30" s="622"/>
      <c r="DV30" s="623"/>
      <c r="DW30" s="624">
        <v>18.100000000000001</v>
      </c>
      <c r="DX30" s="636"/>
      <c r="DY30" s="636"/>
      <c r="DZ30" s="636"/>
      <c r="EA30" s="636"/>
      <c r="EB30" s="636"/>
      <c r="EC30" s="648"/>
    </row>
    <row r="31" spans="2:133" ht="11.25" customHeight="1" x14ac:dyDescent="0.15">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18"/>
      <c r="AV31" s="218"/>
      <c r="AW31" s="218"/>
      <c r="AX31" s="679" t="s">
        <v>178</v>
      </c>
      <c r="AY31" s="680"/>
      <c r="AZ31" s="680"/>
      <c r="BA31" s="680"/>
      <c r="BB31" s="680"/>
      <c r="BC31" s="680"/>
      <c r="BD31" s="680"/>
      <c r="BE31" s="680"/>
      <c r="BF31" s="681"/>
      <c r="BG31" s="683">
        <v>99.3</v>
      </c>
      <c r="BH31" s="684"/>
      <c r="BI31" s="684"/>
      <c r="BJ31" s="684"/>
      <c r="BK31" s="684"/>
      <c r="BL31" s="684"/>
      <c r="BM31" s="685">
        <v>96.5</v>
      </c>
      <c r="BN31" s="684"/>
      <c r="BO31" s="684"/>
      <c r="BP31" s="684"/>
      <c r="BQ31" s="686"/>
      <c r="BR31" s="683">
        <v>99.2</v>
      </c>
      <c r="BS31" s="684"/>
      <c r="BT31" s="684"/>
      <c r="BU31" s="684"/>
      <c r="BV31" s="684"/>
      <c r="BW31" s="684"/>
      <c r="BX31" s="685">
        <v>96.3</v>
      </c>
      <c r="BY31" s="684"/>
      <c r="BZ31" s="684"/>
      <c r="CA31" s="684"/>
      <c r="CB31" s="686"/>
      <c r="CD31" s="642"/>
      <c r="CE31" s="643"/>
      <c r="CF31" s="618" t="s">
        <v>301</v>
      </c>
      <c r="CG31" s="619"/>
      <c r="CH31" s="619"/>
      <c r="CI31" s="619"/>
      <c r="CJ31" s="619"/>
      <c r="CK31" s="619"/>
      <c r="CL31" s="619"/>
      <c r="CM31" s="619"/>
      <c r="CN31" s="619"/>
      <c r="CO31" s="619"/>
      <c r="CP31" s="619"/>
      <c r="CQ31" s="620"/>
      <c r="CR31" s="621">
        <v>37180</v>
      </c>
      <c r="CS31" s="634"/>
      <c r="CT31" s="634"/>
      <c r="CU31" s="634"/>
      <c r="CV31" s="634"/>
      <c r="CW31" s="634"/>
      <c r="CX31" s="634"/>
      <c r="CY31" s="635"/>
      <c r="CZ31" s="624">
        <v>0.4</v>
      </c>
      <c r="DA31" s="636"/>
      <c r="DB31" s="636"/>
      <c r="DC31" s="637"/>
      <c r="DD31" s="627">
        <v>37180</v>
      </c>
      <c r="DE31" s="634"/>
      <c r="DF31" s="634"/>
      <c r="DG31" s="634"/>
      <c r="DH31" s="634"/>
      <c r="DI31" s="634"/>
      <c r="DJ31" s="634"/>
      <c r="DK31" s="635"/>
      <c r="DL31" s="627">
        <v>37180</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662143</v>
      </c>
      <c r="S32" s="622"/>
      <c r="T32" s="622"/>
      <c r="U32" s="622"/>
      <c r="V32" s="622"/>
      <c r="W32" s="622"/>
      <c r="X32" s="622"/>
      <c r="Y32" s="623"/>
      <c r="Z32" s="659">
        <v>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14" t="s">
        <v>303</v>
      </c>
      <c r="AX32" s="618" t="s">
        <v>304</v>
      </c>
      <c r="AY32" s="619"/>
      <c r="AZ32" s="619"/>
      <c r="BA32" s="619"/>
      <c r="BB32" s="619"/>
      <c r="BC32" s="619"/>
      <c r="BD32" s="619"/>
      <c r="BE32" s="619"/>
      <c r="BF32" s="620"/>
      <c r="BG32" s="692">
        <v>99.5</v>
      </c>
      <c r="BH32" s="634"/>
      <c r="BI32" s="634"/>
      <c r="BJ32" s="634"/>
      <c r="BK32" s="634"/>
      <c r="BL32" s="634"/>
      <c r="BM32" s="625">
        <v>96.9</v>
      </c>
      <c r="BN32" s="634"/>
      <c r="BO32" s="634"/>
      <c r="BP32" s="634"/>
      <c r="BQ32" s="657"/>
      <c r="BR32" s="692">
        <v>99.4</v>
      </c>
      <c r="BS32" s="634"/>
      <c r="BT32" s="634"/>
      <c r="BU32" s="634"/>
      <c r="BV32" s="634"/>
      <c r="BW32" s="634"/>
      <c r="BX32" s="625">
        <v>96.6</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12965</v>
      </c>
      <c r="S33" s="622"/>
      <c r="T33" s="622"/>
      <c r="U33" s="622"/>
      <c r="V33" s="622"/>
      <c r="W33" s="622"/>
      <c r="X33" s="622"/>
      <c r="Y33" s="623"/>
      <c r="Z33" s="659">
        <v>0.1</v>
      </c>
      <c r="AA33" s="659"/>
      <c r="AB33" s="659"/>
      <c r="AC33" s="659"/>
      <c r="AD33" s="660">
        <v>3766</v>
      </c>
      <c r="AE33" s="660"/>
      <c r="AF33" s="660"/>
      <c r="AG33" s="660"/>
      <c r="AH33" s="660"/>
      <c r="AI33" s="660"/>
      <c r="AJ33" s="660"/>
      <c r="AK33" s="660"/>
      <c r="AL33" s="624">
        <v>0.1</v>
      </c>
      <c r="AM33" s="625"/>
      <c r="AN33" s="625"/>
      <c r="AO33" s="661"/>
      <c r="AP33" s="664"/>
      <c r="AQ33" s="665"/>
      <c r="AR33" s="665"/>
      <c r="AS33" s="665"/>
      <c r="AT33" s="691"/>
      <c r="AU33" s="219"/>
      <c r="AV33" s="219"/>
      <c r="AW33" s="219"/>
      <c r="AX33" s="602" t="s">
        <v>307</v>
      </c>
      <c r="AY33" s="603"/>
      <c r="AZ33" s="603"/>
      <c r="BA33" s="603"/>
      <c r="BB33" s="603"/>
      <c r="BC33" s="603"/>
      <c r="BD33" s="603"/>
      <c r="BE33" s="603"/>
      <c r="BF33" s="604"/>
      <c r="BG33" s="682">
        <v>99.1</v>
      </c>
      <c r="BH33" s="606"/>
      <c r="BI33" s="606"/>
      <c r="BJ33" s="606"/>
      <c r="BK33" s="606"/>
      <c r="BL33" s="606"/>
      <c r="BM33" s="652">
        <v>95.8</v>
      </c>
      <c r="BN33" s="606"/>
      <c r="BO33" s="606"/>
      <c r="BP33" s="606"/>
      <c r="BQ33" s="669"/>
      <c r="BR33" s="682">
        <v>99.1</v>
      </c>
      <c r="BS33" s="606"/>
      <c r="BT33" s="606"/>
      <c r="BU33" s="606"/>
      <c r="BV33" s="606"/>
      <c r="BW33" s="606"/>
      <c r="BX33" s="652">
        <v>95.8</v>
      </c>
      <c r="BY33" s="606"/>
      <c r="BZ33" s="606"/>
      <c r="CA33" s="606"/>
      <c r="CB33" s="669"/>
      <c r="CD33" s="618" t="s">
        <v>308</v>
      </c>
      <c r="CE33" s="619"/>
      <c r="CF33" s="619"/>
      <c r="CG33" s="619"/>
      <c r="CH33" s="619"/>
      <c r="CI33" s="619"/>
      <c r="CJ33" s="619"/>
      <c r="CK33" s="619"/>
      <c r="CL33" s="619"/>
      <c r="CM33" s="619"/>
      <c r="CN33" s="619"/>
      <c r="CO33" s="619"/>
      <c r="CP33" s="619"/>
      <c r="CQ33" s="620"/>
      <c r="CR33" s="621">
        <v>6008178</v>
      </c>
      <c r="CS33" s="634"/>
      <c r="CT33" s="634"/>
      <c r="CU33" s="634"/>
      <c r="CV33" s="634"/>
      <c r="CW33" s="634"/>
      <c r="CX33" s="634"/>
      <c r="CY33" s="635"/>
      <c r="CZ33" s="624">
        <v>58.1</v>
      </c>
      <c r="DA33" s="636"/>
      <c r="DB33" s="636"/>
      <c r="DC33" s="637"/>
      <c r="DD33" s="627">
        <v>3459302</v>
      </c>
      <c r="DE33" s="634"/>
      <c r="DF33" s="634"/>
      <c r="DG33" s="634"/>
      <c r="DH33" s="634"/>
      <c r="DI33" s="634"/>
      <c r="DJ33" s="634"/>
      <c r="DK33" s="635"/>
      <c r="DL33" s="627">
        <v>2301123</v>
      </c>
      <c r="DM33" s="634"/>
      <c r="DN33" s="634"/>
      <c r="DO33" s="634"/>
      <c r="DP33" s="634"/>
      <c r="DQ33" s="634"/>
      <c r="DR33" s="634"/>
      <c r="DS33" s="634"/>
      <c r="DT33" s="634"/>
      <c r="DU33" s="634"/>
      <c r="DV33" s="635"/>
      <c r="DW33" s="624">
        <v>43.2</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1344842</v>
      </c>
      <c r="S34" s="622"/>
      <c r="T34" s="622"/>
      <c r="U34" s="622"/>
      <c r="V34" s="622"/>
      <c r="W34" s="622"/>
      <c r="X34" s="622"/>
      <c r="Y34" s="623"/>
      <c r="Z34" s="659">
        <v>12.3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310</v>
      </c>
      <c r="CE34" s="619"/>
      <c r="CF34" s="619"/>
      <c r="CG34" s="619"/>
      <c r="CH34" s="619"/>
      <c r="CI34" s="619"/>
      <c r="CJ34" s="619"/>
      <c r="CK34" s="619"/>
      <c r="CL34" s="619"/>
      <c r="CM34" s="619"/>
      <c r="CN34" s="619"/>
      <c r="CO34" s="619"/>
      <c r="CP34" s="619"/>
      <c r="CQ34" s="620"/>
      <c r="CR34" s="621">
        <v>1438976</v>
      </c>
      <c r="CS34" s="622"/>
      <c r="CT34" s="622"/>
      <c r="CU34" s="622"/>
      <c r="CV34" s="622"/>
      <c r="CW34" s="622"/>
      <c r="CX34" s="622"/>
      <c r="CY34" s="623"/>
      <c r="CZ34" s="624">
        <v>13.9</v>
      </c>
      <c r="DA34" s="636"/>
      <c r="DB34" s="636"/>
      <c r="DC34" s="637"/>
      <c r="DD34" s="627">
        <v>826396</v>
      </c>
      <c r="DE34" s="622"/>
      <c r="DF34" s="622"/>
      <c r="DG34" s="622"/>
      <c r="DH34" s="622"/>
      <c r="DI34" s="622"/>
      <c r="DJ34" s="622"/>
      <c r="DK34" s="623"/>
      <c r="DL34" s="627">
        <v>603907</v>
      </c>
      <c r="DM34" s="622"/>
      <c r="DN34" s="622"/>
      <c r="DO34" s="622"/>
      <c r="DP34" s="622"/>
      <c r="DQ34" s="622"/>
      <c r="DR34" s="622"/>
      <c r="DS34" s="622"/>
      <c r="DT34" s="622"/>
      <c r="DU34" s="622"/>
      <c r="DV34" s="623"/>
      <c r="DW34" s="624">
        <v>11.3</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1000335</v>
      </c>
      <c r="S35" s="622"/>
      <c r="T35" s="622"/>
      <c r="U35" s="622"/>
      <c r="V35" s="622"/>
      <c r="W35" s="622"/>
      <c r="X35" s="622"/>
      <c r="Y35" s="623"/>
      <c r="Z35" s="659">
        <v>9.1</v>
      </c>
      <c r="AA35" s="659"/>
      <c r="AB35" s="659"/>
      <c r="AC35" s="659"/>
      <c r="AD35" s="660" t="s">
        <v>122</v>
      </c>
      <c r="AE35" s="660"/>
      <c r="AF35" s="660"/>
      <c r="AG35" s="660"/>
      <c r="AH35" s="660"/>
      <c r="AI35" s="660"/>
      <c r="AJ35" s="660"/>
      <c r="AK35" s="660"/>
      <c r="AL35" s="624" t="s">
        <v>122</v>
      </c>
      <c r="AM35" s="625"/>
      <c r="AN35" s="625"/>
      <c r="AO35" s="661"/>
      <c r="AP35" s="222"/>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122332</v>
      </c>
      <c r="CS35" s="634"/>
      <c r="CT35" s="634"/>
      <c r="CU35" s="634"/>
      <c r="CV35" s="634"/>
      <c r="CW35" s="634"/>
      <c r="CX35" s="634"/>
      <c r="CY35" s="635"/>
      <c r="CZ35" s="624">
        <v>1.2</v>
      </c>
      <c r="DA35" s="636"/>
      <c r="DB35" s="636"/>
      <c r="DC35" s="637"/>
      <c r="DD35" s="627">
        <v>116971</v>
      </c>
      <c r="DE35" s="634"/>
      <c r="DF35" s="634"/>
      <c r="DG35" s="634"/>
      <c r="DH35" s="634"/>
      <c r="DI35" s="634"/>
      <c r="DJ35" s="634"/>
      <c r="DK35" s="635"/>
      <c r="DL35" s="627">
        <v>102150</v>
      </c>
      <c r="DM35" s="634"/>
      <c r="DN35" s="634"/>
      <c r="DO35" s="634"/>
      <c r="DP35" s="634"/>
      <c r="DQ35" s="634"/>
      <c r="DR35" s="634"/>
      <c r="DS35" s="634"/>
      <c r="DT35" s="634"/>
      <c r="DU35" s="634"/>
      <c r="DV35" s="635"/>
      <c r="DW35" s="624">
        <v>1.9</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634058</v>
      </c>
      <c r="S36" s="622"/>
      <c r="T36" s="622"/>
      <c r="U36" s="622"/>
      <c r="V36" s="622"/>
      <c r="W36" s="622"/>
      <c r="X36" s="622"/>
      <c r="Y36" s="623"/>
      <c r="Z36" s="659">
        <v>5.8</v>
      </c>
      <c r="AA36" s="659"/>
      <c r="AB36" s="659"/>
      <c r="AC36" s="659"/>
      <c r="AD36" s="660" t="s">
        <v>122</v>
      </c>
      <c r="AE36" s="660"/>
      <c r="AF36" s="660"/>
      <c r="AG36" s="660"/>
      <c r="AH36" s="660"/>
      <c r="AI36" s="660"/>
      <c r="AJ36" s="660"/>
      <c r="AK36" s="660"/>
      <c r="AL36" s="624" t="s">
        <v>122</v>
      </c>
      <c r="AM36" s="625"/>
      <c r="AN36" s="625"/>
      <c r="AO36" s="661"/>
      <c r="AP36" s="222"/>
      <c r="AQ36" s="670" t="s">
        <v>316</v>
      </c>
      <c r="AR36" s="671"/>
      <c r="AS36" s="671"/>
      <c r="AT36" s="671"/>
      <c r="AU36" s="671"/>
      <c r="AV36" s="671"/>
      <c r="AW36" s="671"/>
      <c r="AX36" s="671"/>
      <c r="AY36" s="672"/>
      <c r="AZ36" s="676">
        <v>1210435</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61967</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1669114</v>
      </c>
      <c r="CS36" s="622"/>
      <c r="CT36" s="622"/>
      <c r="CU36" s="622"/>
      <c r="CV36" s="622"/>
      <c r="CW36" s="622"/>
      <c r="CX36" s="622"/>
      <c r="CY36" s="623"/>
      <c r="CZ36" s="624">
        <v>16.100000000000001</v>
      </c>
      <c r="DA36" s="636"/>
      <c r="DB36" s="636"/>
      <c r="DC36" s="637"/>
      <c r="DD36" s="627">
        <v>831153</v>
      </c>
      <c r="DE36" s="622"/>
      <c r="DF36" s="622"/>
      <c r="DG36" s="622"/>
      <c r="DH36" s="622"/>
      <c r="DI36" s="622"/>
      <c r="DJ36" s="622"/>
      <c r="DK36" s="623"/>
      <c r="DL36" s="627">
        <v>573068</v>
      </c>
      <c r="DM36" s="622"/>
      <c r="DN36" s="622"/>
      <c r="DO36" s="622"/>
      <c r="DP36" s="622"/>
      <c r="DQ36" s="622"/>
      <c r="DR36" s="622"/>
      <c r="DS36" s="622"/>
      <c r="DT36" s="622"/>
      <c r="DU36" s="622"/>
      <c r="DV36" s="623"/>
      <c r="DW36" s="624">
        <v>10.8</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347427</v>
      </c>
      <c r="S37" s="622"/>
      <c r="T37" s="622"/>
      <c r="U37" s="622"/>
      <c r="V37" s="622"/>
      <c r="W37" s="622"/>
      <c r="X37" s="622"/>
      <c r="Y37" s="623"/>
      <c r="Z37" s="659">
        <v>3.2</v>
      </c>
      <c r="AA37" s="659"/>
      <c r="AB37" s="659"/>
      <c r="AC37" s="659"/>
      <c r="AD37" s="660">
        <v>128</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498000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55876</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306905</v>
      </c>
      <c r="CS37" s="634"/>
      <c r="CT37" s="634"/>
      <c r="CU37" s="634"/>
      <c r="CV37" s="634"/>
      <c r="CW37" s="634"/>
      <c r="CX37" s="634"/>
      <c r="CY37" s="635"/>
      <c r="CZ37" s="624">
        <v>3</v>
      </c>
      <c r="DA37" s="636"/>
      <c r="DB37" s="636"/>
      <c r="DC37" s="637"/>
      <c r="DD37" s="627">
        <v>299204</v>
      </c>
      <c r="DE37" s="634"/>
      <c r="DF37" s="634"/>
      <c r="DG37" s="634"/>
      <c r="DH37" s="634"/>
      <c r="DI37" s="634"/>
      <c r="DJ37" s="634"/>
      <c r="DK37" s="635"/>
      <c r="DL37" s="627">
        <v>297193</v>
      </c>
      <c r="DM37" s="634"/>
      <c r="DN37" s="634"/>
      <c r="DO37" s="634"/>
      <c r="DP37" s="634"/>
      <c r="DQ37" s="634"/>
      <c r="DR37" s="634"/>
      <c r="DS37" s="634"/>
      <c r="DT37" s="634"/>
      <c r="DU37" s="634"/>
      <c r="DV37" s="635"/>
      <c r="DW37" s="624">
        <v>5.6</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396800</v>
      </c>
      <c r="S38" s="622"/>
      <c r="T38" s="622"/>
      <c r="U38" s="622"/>
      <c r="V38" s="622"/>
      <c r="W38" s="622"/>
      <c r="X38" s="622"/>
      <c r="Y38" s="623"/>
      <c r="Z38" s="659">
        <v>3.6</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21503</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1918</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1188932</v>
      </c>
      <c r="CS38" s="622"/>
      <c r="CT38" s="622"/>
      <c r="CU38" s="622"/>
      <c r="CV38" s="622"/>
      <c r="CW38" s="622"/>
      <c r="CX38" s="622"/>
      <c r="CY38" s="623"/>
      <c r="CZ38" s="624">
        <v>11.5</v>
      </c>
      <c r="DA38" s="636"/>
      <c r="DB38" s="636"/>
      <c r="DC38" s="637"/>
      <c r="DD38" s="627">
        <v>1066367</v>
      </c>
      <c r="DE38" s="622"/>
      <c r="DF38" s="622"/>
      <c r="DG38" s="622"/>
      <c r="DH38" s="622"/>
      <c r="DI38" s="622"/>
      <c r="DJ38" s="622"/>
      <c r="DK38" s="623"/>
      <c r="DL38" s="627">
        <v>1021750</v>
      </c>
      <c r="DM38" s="622"/>
      <c r="DN38" s="622"/>
      <c r="DO38" s="622"/>
      <c r="DP38" s="622"/>
      <c r="DQ38" s="622"/>
      <c r="DR38" s="622"/>
      <c r="DS38" s="622"/>
      <c r="DT38" s="622"/>
      <c r="DU38" s="622"/>
      <c r="DV38" s="623"/>
      <c r="DW38" s="624">
        <v>19.2</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3338</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2915</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1307925</v>
      </c>
      <c r="CS39" s="634"/>
      <c r="CT39" s="634"/>
      <c r="CU39" s="634"/>
      <c r="CV39" s="634"/>
      <c r="CW39" s="634"/>
      <c r="CX39" s="634"/>
      <c r="CY39" s="635"/>
      <c r="CZ39" s="624">
        <v>12.6</v>
      </c>
      <c r="DA39" s="636"/>
      <c r="DB39" s="636"/>
      <c r="DC39" s="637"/>
      <c r="DD39" s="627">
        <v>618167</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25100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v>802</v>
      </c>
      <c r="BA40" s="622"/>
      <c r="BB40" s="622"/>
      <c r="BC40" s="622"/>
      <c r="BD40" s="634"/>
      <c r="BE40" s="634"/>
      <c r="BF40" s="657"/>
      <c r="BG40" s="662" t="s">
        <v>333</v>
      </c>
      <c r="BH40" s="663"/>
      <c r="BI40" s="663"/>
      <c r="BJ40" s="663"/>
      <c r="BK40" s="663"/>
      <c r="BL40" s="223"/>
      <c r="BM40" s="619" t="s">
        <v>334</v>
      </c>
      <c r="BN40" s="619"/>
      <c r="BO40" s="619"/>
      <c r="BP40" s="619"/>
      <c r="BQ40" s="619"/>
      <c r="BR40" s="619"/>
      <c r="BS40" s="619"/>
      <c r="BT40" s="619"/>
      <c r="BU40" s="620"/>
      <c r="BV40" s="621">
        <v>102</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280899</v>
      </c>
      <c r="CS40" s="622"/>
      <c r="CT40" s="622"/>
      <c r="CU40" s="622"/>
      <c r="CV40" s="622"/>
      <c r="CW40" s="622"/>
      <c r="CX40" s="622"/>
      <c r="CY40" s="623"/>
      <c r="CZ40" s="624">
        <v>2.7</v>
      </c>
      <c r="DA40" s="636"/>
      <c r="DB40" s="636"/>
      <c r="DC40" s="637"/>
      <c r="DD40" s="627">
        <v>248</v>
      </c>
      <c r="DE40" s="622"/>
      <c r="DF40" s="622"/>
      <c r="DG40" s="622"/>
      <c r="DH40" s="622"/>
      <c r="DI40" s="622"/>
      <c r="DJ40" s="622"/>
      <c r="DK40" s="623"/>
      <c r="DL40" s="627">
        <v>248</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10950038</v>
      </c>
      <c r="S41" s="646"/>
      <c r="T41" s="646"/>
      <c r="U41" s="646"/>
      <c r="V41" s="646"/>
      <c r="W41" s="646"/>
      <c r="X41" s="646"/>
      <c r="Y41" s="649"/>
      <c r="Z41" s="650">
        <v>100</v>
      </c>
      <c r="AA41" s="650"/>
      <c r="AB41" s="650"/>
      <c r="AC41" s="650"/>
      <c r="AD41" s="651">
        <v>5297642</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116569</v>
      </c>
      <c r="BA41" s="622"/>
      <c r="BB41" s="622"/>
      <c r="BC41" s="622"/>
      <c r="BD41" s="634"/>
      <c r="BE41" s="634"/>
      <c r="BF41" s="657"/>
      <c r="BG41" s="662"/>
      <c r="BH41" s="663"/>
      <c r="BI41" s="663"/>
      <c r="BJ41" s="663"/>
      <c r="BK41" s="663"/>
      <c r="BL41" s="223"/>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570223</v>
      </c>
      <c r="BA42" s="646"/>
      <c r="BB42" s="646"/>
      <c r="BC42" s="646"/>
      <c r="BD42" s="606"/>
      <c r="BE42" s="606"/>
      <c r="BF42" s="669"/>
      <c r="BG42" s="664"/>
      <c r="BH42" s="665"/>
      <c r="BI42" s="665"/>
      <c r="BJ42" s="665"/>
      <c r="BK42" s="665"/>
      <c r="BL42" s="224"/>
      <c r="BM42" s="603" t="s">
        <v>341</v>
      </c>
      <c r="BN42" s="603"/>
      <c r="BO42" s="603"/>
      <c r="BP42" s="603"/>
      <c r="BQ42" s="603"/>
      <c r="BR42" s="603"/>
      <c r="BS42" s="603"/>
      <c r="BT42" s="603"/>
      <c r="BU42" s="604"/>
      <c r="BV42" s="605">
        <v>391</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896785</v>
      </c>
      <c r="CS42" s="634"/>
      <c r="CT42" s="634"/>
      <c r="CU42" s="634"/>
      <c r="CV42" s="634"/>
      <c r="CW42" s="634"/>
      <c r="CX42" s="634"/>
      <c r="CY42" s="635"/>
      <c r="CZ42" s="624">
        <v>8.6999999999999993</v>
      </c>
      <c r="DA42" s="636"/>
      <c r="DB42" s="636"/>
      <c r="DC42" s="637"/>
      <c r="DD42" s="627">
        <v>256298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343</v>
      </c>
      <c r="CD43" s="618" t="s">
        <v>344</v>
      </c>
      <c r="CE43" s="619"/>
      <c r="CF43" s="619"/>
      <c r="CG43" s="619"/>
      <c r="CH43" s="619"/>
      <c r="CI43" s="619"/>
      <c r="CJ43" s="619"/>
      <c r="CK43" s="619"/>
      <c r="CL43" s="619"/>
      <c r="CM43" s="619"/>
      <c r="CN43" s="619"/>
      <c r="CO43" s="619"/>
      <c r="CP43" s="619"/>
      <c r="CQ43" s="620"/>
      <c r="CR43" s="621">
        <v>9312</v>
      </c>
      <c r="CS43" s="634"/>
      <c r="CT43" s="634"/>
      <c r="CU43" s="634"/>
      <c r="CV43" s="634"/>
      <c r="CW43" s="634"/>
      <c r="CX43" s="634"/>
      <c r="CY43" s="635"/>
      <c r="CZ43" s="624">
        <v>0.1</v>
      </c>
      <c r="DA43" s="636"/>
      <c r="DB43" s="636"/>
      <c r="DC43" s="637"/>
      <c r="DD43" s="627">
        <v>9312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896785</v>
      </c>
      <c r="CS44" s="622"/>
      <c r="CT44" s="622"/>
      <c r="CU44" s="622"/>
      <c r="CV44" s="622"/>
      <c r="CW44" s="622"/>
      <c r="CX44" s="622"/>
      <c r="CY44" s="623"/>
      <c r="CZ44" s="624">
        <v>8.6999999999999993</v>
      </c>
      <c r="DA44" s="625"/>
      <c r="DB44" s="625"/>
      <c r="DC44" s="626"/>
      <c r="DD44" s="627">
        <v>256298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242705</v>
      </c>
      <c r="CS45" s="634"/>
      <c r="CT45" s="634"/>
      <c r="CU45" s="634"/>
      <c r="CV45" s="634"/>
      <c r="CW45" s="634"/>
      <c r="CX45" s="634"/>
      <c r="CY45" s="635"/>
      <c r="CZ45" s="624">
        <v>2.2999999999999998</v>
      </c>
      <c r="DA45" s="636"/>
      <c r="DB45" s="636"/>
      <c r="DC45" s="637"/>
      <c r="DD45" s="627">
        <v>19281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349</v>
      </c>
      <c r="CG46" s="619"/>
      <c r="CH46" s="619"/>
      <c r="CI46" s="619"/>
      <c r="CJ46" s="619"/>
      <c r="CK46" s="619"/>
      <c r="CL46" s="619"/>
      <c r="CM46" s="619"/>
      <c r="CN46" s="619"/>
      <c r="CO46" s="619"/>
      <c r="CP46" s="619"/>
      <c r="CQ46" s="620"/>
      <c r="CR46" s="621">
        <v>550184</v>
      </c>
      <c r="CS46" s="622"/>
      <c r="CT46" s="622"/>
      <c r="CU46" s="622"/>
      <c r="CV46" s="622"/>
      <c r="CW46" s="622"/>
      <c r="CX46" s="622"/>
      <c r="CY46" s="623"/>
      <c r="CZ46" s="624">
        <v>5.3</v>
      </c>
      <c r="DA46" s="625"/>
      <c r="DB46" s="625"/>
      <c r="DC46" s="626"/>
      <c r="DD46" s="627">
        <v>228721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352</v>
      </c>
      <c r="CE49" s="603"/>
      <c r="CF49" s="603"/>
      <c r="CG49" s="603"/>
      <c r="CH49" s="603"/>
      <c r="CI49" s="603"/>
      <c r="CJ49" s="603"/>
      <c r="CK49" s="603"/>
      <c r="CL49" s="603"/>
      <c r="CM49" s="603"/>
      <c r="CN49" s="603"/>
      <c r="CO49" s="603"/>
      <c r="CP49" s="603"/>
      <c r="CQ49" s="604"/>
      <c r="CR49" s="605">
        <v>10340742</v>
      </c>
      <c r="CS49" s="606"/>
      <c r="CT49" s="606"/>
      <c r="CU49" s="606"/>
      <c r="CV49" s="606"/>
      <c r="CW49" s="606"/>
      <c r="CX49" s="606"/>
      <c r="CY49" s="607"/>
      <c r="CZ49" s="608">
        <v>100</v>
      </c>
      <c r="DA49" s="609"/>
      <c r="DB49" s="609"/>
      <c r="DC49" s="610"/>
      <c r="DD49" s="611">
        <v>6312719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krWvhQCtrBPid4LdoLuSon6obfLMlVqpvQ8uWefu2fKnyd+0kVbtuuqVXQyr/tXjDbXq219iD96+Vy2VmgovHA==" saltValue="UiowEb6Sz4hI8RVrFXSIw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354</v>
      </c>
      <c r="DK2" s="1092"/>
      <c r="DL2" s="1092"/>
      <c r="DM2" s="1092"/>
      <c r="DN2" s="1092"/>
      <c r="DO2" s="1093"/>
      <c r="DP2" s="228"/>
      <c r="DQ2" s="1091" t="s">
        <v>355</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32"/>
      <c r="BA5" s="232"/>
      <c r="BB5" s="232"/>
      <c r="BC5" s="232"/>
      <c r="BD5" s="232"/>
      <c r="BE5" s="233"/>
      <c r="BF5" s="233"/>
      <c r="BG5" s="233"/>
      <c r="BH5" s="233"/>
      <c r="BI5" s="233"/>
      <c r="BJ5" s="233"/>
      <c r="BK5" s="233"/>
      <c r="BL5" s="233"/>
      <c r="BM5" s="233"/>
      <c r="BN5" s="233"/>
      <c r="BO5" s="233"/>
      <c r="BP5" s="233"/>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375</v>
      </c>
      <c r="C7" s="1048"/>
      <c r="D7" s="1048"/>
      <c r="E7" s="1048"/>
      <c r="F7" s="1048"/>
      <c r="G7" s="1048"/>
      <c r="H7" s="1048"/>
      <c r="I7" s="1048"/>
      <c r="J7" s="1048"/>
      <c r="K7" s="1048"/>
      <c r="L7" s="1048"/>
      <c r="M7" s="1048"/>
      <c r="N7" s="1048"/>
      <c r="O7" s="1048"/>
      <c r="P7" s="1049"/>
      <c r="Q7" s="1102">
        <v>10950</v>
      </c>
      <c r="R7" s="1103"/>
      <c r="S7" s="1103"/>
      <c r="T7" s="1103"/>
      <c r="U7" s="1103"/>
      <c r="V7" s="1103">
        <v>10341</v>
      </c>
      <c r="W7" s="1103"/>
      <c r="X7" s="1103"/>
      <c r="Y7" s="1103"/>
      <c r="Z7" s="1103"/>
      <c r="AA7" s="1103">
        <v>609</v>
      </c>
      <c r="AB7" s="1103"/>
      <c r="AC7" s="1103"/>
      <c r="AD7" s="1103"/>
      <c r="AE7" s="1104"/>
      <c r="AF7" s="1105">
        <v>572</v>
      </c>
      <c r="AG7" s="1106"/>
      <c r="AH7" s="1106"/>
      <c r="AI7" s="1106"/>
      <c r="AJ7" s="1107"/>
      <c r="AK7" s="1108">
        <v>1000</v>
      </c>
      <c r="AL7" s="1109"/>
      <c r="AM7" s="1109"/>
      <c r="AN7" s="1109"/>
      <c r="AO7" s="1109"/>
      <c r="AP7" s="1109">
        <v>8969</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559</v>
      </c>
      <c r="BT7" s="1100"/>
      <c r="BU7" s="1100"/>
      <c r="BV7" s="1100"/>
      <c r="BW7" s="1100"/>
      <c r="BX7" s="1100"/>
      <c r="BY7" s="1100"/>
      <c r="BZ7" s="1100"/>
      <c r="CA7" s="1100"/>
      <c r="CB7" s="1100"/>
      <c r="CC7" s="1100"/>
      <c r="CD7" s="1100"/>
      <c r="CE7" s="1100"/>
      <c r="CF7" s="1100"/>
      <c r="CG7" s="1112"/>
      <c r="CH7" s="1096">
        <v>9</v>
      </c>
      <c r="CI7" s="1097"/>
      <c r="CJ7" s="1097"/>
      <c r="CK7" s="1097"/>
      <c r="CL7" s="1098"/>
      <c r="CM7" s="1096">
        <v>81</v>
      </c>
      <c r="CN7" s="1097"/>
      <c r="CO7" s="1097"/>
      <c r="CP7" s="1097"/>
      <c r="CQ7" s="1098"/>
      <c r="CR7" s="1096">
        <v>10</v>
      </c>
      <c r="CS7" s="1097"/>
      <c r="CT7" s="1097"/>
      <c r="CU7" s="1097"/>
      <c r="CV7" s="1098"/>
      <c r="CW7" s="1096" t="s">
        <v>565</v>
      </c>
      <c r="CX7" s="1097"/>
      <c r="CY7" s="1097"/>
      <c r="CZ7" s="1097"/>
      <c r="DA7" s="1098"/>
      <c r="DB7" s="1096" t="s">
        <v>565</v>
      </c>
      <c r="DC7" s="1097"/>
      <c r="DD7" s="1097"/>
      <c r="DE7" s="1097"/>
      <c r="DF7" s="1098"/>
      <c r="DG7" s="1096" t="s">
        <v>565</v>
      </c>
      <c r="DH7" s="1097"/>
      <c r="DI7" s="1097"/>
      <c r="DJ7" s="1097"/>
      <c r="DK7" s="1098"/>
      <c r="DL7" s="1096" t="s">
        <v>565</v>
      </c>
      <c r="DM7" s="1097"/>
      <c r="DN7" s="1097"/>
      <c r="DO7" s="1097"/>
      <c r="DP7" s="1098"/>
      <c r="DQ7" s="1096" t="s">
        <v>565</v>
      </c>
      <c r="DR7" s="1097"/>
      <c r="DS7" s="1097"/>
      <c r="DT7" s="1097"/>
      <c r="DU7" s="1098"/>
      <c r="DV7" s="1099"/>
      <c r="DW7" s="1100"/>
      <c r="DX7" s="1100"/>
      <c r="DY7" s="1100"/>
      <c r="DZ7" s="1101"/>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377</v>
      </c>
      <c r="B23" s="937" t="s">
        <v>378</v>
      </c>
      <c r="C23" s="938"/>
      <c r="D23" s="938"/>
      <c r="E23" s="938"/>
      <c r="F23" s="938"/>
      <c r="G23" s="938"/>
      <c r="H23" s="938"/>
      <c r="I23" s="938"/>
      <c r="J23" s="938"/>
      <c r="K23" s="938"/>
      <c r="L23" s="938"/>
      <c r="M23" s="938"/>
      <c r="N23" s="938"/>
      <c r="O23" s="938"/>
      <c r="P23" s="948"/>
      <c r="Q23" s="1067">
        <v>10950</v>
      </c>
      <c r="R23" s="1061"/>
      <c r="S23" s="1061"/>
      <c r="T23" s="1061"/>
      <c r="U23" s="1061"/>
      <c r="V23" s="1061">
        <v>10341</v>
      </c>
      <c r="W23" s="1061"/>
      <c r="X23" s="1061"/>
      <c r="Y23" s="1061"/>
      <c r="Z23" s="1061"/>
      <c r="AA23" s="1061">
        <v>609</v>
      </c>
      <c r="AB23" s="1061"/>
      <c r="AC23" s="1061"/>
      <c r="AD23" s="1061"/>
      <c r="AE23" s="1068"/>
      <c r="AF23" s="1069">
        <v>572</v>
      </c>
      <c r="AG23" s="1061"/>
      <c r="AH23" s="1061"/>
      <c r="AI23" s="1061"/>
      <c r="AJ23" s="1070"/>
      <c r="AK23" s="1071"/>
      <c r="AL23" s="1072"/>
      <c r="AM23" s="1072"/>
      <c r="AN23" s="1072"/>
      <c r="AO23" s="1072"/>
      <c r="AP23" s="1061">
        <v>8969</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389</v>
      </c>
      <c r="C28" s="1048"/>
      <c r="D28" s="1048"/>
      <c r="E28" s="1048"/>
      <c r="F28" s="1048"/>
      <c r="G28" s="1048"/>
      <c r="H28" s="1048"/>
      <c r="I28" s="1048"/>
      <c r="J28" s="1048"/>
      <c r="K28" s="1048"/>
      <c r="L28" s="1048"/>
      <c r="M28" s="1048"/>
      <c r="N28" s="1048"/>
      <c r="O28" s="1048"/>
      <c r="P28" s="1049"/>
      <c r="Q28" s="1050">
        <v>1657</v>
      </c>
      <c r="R28" s="1051"/>
      <c r="S28" s="1051"/>
      <c r="T28" s="1051"/>
      <c r="U28" s="1051"/>
      <c r="V28" s="1051">
        <v>1595</v>
      </c>
      <c r="W28" s="1051"/>
      <c r="X28" s="1051"/>
      <c r="Y28" s="1051"/>
      <c r="Z28" s="1051"/>
      <c r="AA28" s="1051">
        <v>62</v>
      </c>
      <c r="AB28" s="1051"/>
      <c r="AC28" s="1051"/>
      <c r="AD28" s="1051"/>
      <c r="AE28" s="1052"/>
      <c r="AF28" s="1053">
        <v>62</v>
      </c>
      <c r="AG28" s="1051"/>
      <c r="AH28" s="1051"/>
      <c r="AI28" s="1051"/>
      <c r="AJ28" s="1054"/>
      <c r="AK28" s="1042">
        <v>117</v>
      </c>
      <c r="AL28" s="1043"/>
      <c r="AM28" s="1043"/>
      <c r="AN28" s="1043"/>
      <c r="AO28" s="1043"/>
      <c r="AP28" s="1043" t="s">
        <v>548</v>
      </c>
      <c r="AQ28" s="1043"/>
      <c r="AR28" s="1043"/>
      <c r="AS28" s="1043"/>
      <c r="AT28" s="1043"/>
      <c r="AU28" s="1043" t="s">
        <v>548</v>
      </c>
      <c r="AV28" s="1043"/>
      <c r="AW28" s="1043"/>
      <c r="AX28" s="1043"/>
      <c r="AY28" s="1043"/>
      <c r="AZ28" s="1044" t="s">
        <v>548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390</v>
      </c>
      <c r="C29" s="1031"/>
      <c r="D29" s="1031"/>
      <c r="E29" s="1031"/>
      <c r="F29" s="1031"/>
      <c r="G29" s="1031"/>
      <c r="H29" s="1031"/>
      <c r="I29" s="1031"/>
      <c r="J29" s="1031"/>
      <c r="K29" s="1031"/>
      <c r="L29" s="1031"/>
      <c r="M29" s="1031"/>
      <c r="N29" s="1031"/>
      <c r="O29" s="1031"/>
      <c r="P29" s="1032"/>
      <c r="Q29" s="1038">
        <v>1964</v>
      </c>
      <c r="R29" s="1039"/>
      <c r="S29" s="1039"/>
      <c r="T29" s="1039"/>
      <c r="U29" s="1039"/>
      <c r="V29" s="1039">
        <v>1850</v>
      </c>
      <c r="W29" s="1039"/>
      <c r="X29" s="1039"/>
      <c r="Y29" s="1039"/>
      <c r="Z29" s="1039"/>
      <c r="AA29" s="1039">
        <v>114</v>
      </c>
      <c r="AB29" s="1039"/>
      <c r="AC29" s="1039"/>
      <c r="AD29" s="1039"/>
      <c r="AE29" s="1040"/>
      <c r="AF29" s="1035">
        <v>114</v>
      </c>
      <c r="AG29" s="1036"/>
      <c r="AH29" s="1036"/>
      <c r="AI29" s="1036"/>
      <c r="AJ29" s="1037"/>
      <c r="AK29" s="980">
        <v>301</v>
      </c>
      <c r="AL29" s="971"/>
      <c r="AM29" s="971"/>
      <c r="AN29" s="971"/>
      <c r="AO29" s="971"/>
      <c r="AP29" s="971" t="s">
        <v>548</v>
      </c>
      <c r="AQ29" s="971"/>
      <c r="AR29" s="971"/>
      <c r="AS29" s="971"/>
      <c r="AT29" s="971"/>
      <c r="AU29" s="971" t="s">
        <v>548</v>
      </c>
      <c r="AV29" s="971"/>
      <c r="AW29" s="971"/>
      <c r="AX29" s="971"/>
      <c r="AY29" s="971"/>
      <c r="AZ29" s="1041" t="s">
        <v>548</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391</v>
      </c>
      <c r="C30" s="1031"/>
      <c r="D30" s="1031"/>
      <c r="E30" s="1031"/>
      <c r="F30" s="1031"/>
      <c r="G30" s="1031"/>
      <c r="H30" s="1031"/>
      <c r="I30" s="1031"/>
      <c r="J30" s="1031"/>
      <c r="K30" s="1031"/>
      <c r="L30" s="1031"/>
      <c r="M30" s="1031"/>
      <c r="N30" s="1031"/>
      <c r="O30" s="1031"/>
      <c r="P30" s="1032"/>
      <c r="Q30" s="1038">
        <v>208</v>
      </c>
      <c r="R30" s="1039"/>
      <c r="S30" s="1039"/>
      <c r="T30" s="1039"/>
      <c r="U30" s="1039"/>
      <c r="V30" s="1039">
        <v>207</v>
      </c>
      <c r="W30" s="1039"/>
      <c r="X30" s="1039"/>
      <c r="Y30" s="1039"/>
      <c r="Z30" s="1039"/>
      <c r="AA30" s="1039">
        <v>1</v>
      </c>
      <c r="AB30" s="1039"/>
      <c r="AC30" s="1039"/>
      <c r="AD30" s="1039"/>
      <c r="AE30" s="1040"/>
      <c r="AF30" s="1035">
        <v>1</v>
      </c>
      <c r="AG30" s="1036"/>
      <c r="AH30" s="1036"/>
      <c r="AI30" s="1036"/>
      <c r="AJ30" s="1037"/>
      <c r="AK30" s="980">
        <v>69</v>
      </c>
      <c r="AL30" s="971"/>
      <c r="AM30" s="971"/>
      <c r="AN30" s="971"/>
      <c r="AO30" s="971"/>
      <c r="AP30" s="971" t="s">
        <v>548</v>
      </c>
      <c r="AQ30" s="971"/>
      <c r="AR30" s="971"/>
      <c r="AS30" s="971"/>
      <c r="AT30" s="971"/>
      <c r="AU30" s="971" t="s">
        <v>548</v>
      </c>
      <c r="AV30" s="971"/>
      <c r="AW30" s="971"/>
      <c r="AX30" s="971"/>
      <c r="AY30" s="971"/>
      <c r="AZ30" s="1041" t="s">
        <v>548</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392</v>
      </c>
      <c r="C31" s="1031"/>
      <c r="D31" s="1031"/>
      <c r="E31" s="1031"/>
      <c r="F31" s="1031"/>
      <c r="G31" s="1031"/>
      <c r="H31" s="1031"/>
      <c r="I31" s="1031"/>
      <c r="J31" s="1031"/>
      <c r="K31" s="1031"/>
      <c r="L31" s="1031"/>
      <c r="M31" s="1031"/>
      <c r="N31" s="1031"/>
      <c r="O31" s="1031"/>
      <c r="P31" s="1032"/>
      <c r="Q31" s="1038">
        <v>356</v>
      </c>
      <c r="R31" s="1039"/>
      <c r="S31" s="1039"/>
      <c r="T31" s="1039"/>
      <c r="U31" s="1039"/>
      <c r="V31" s="1039">
        <v>352</v>
      </c>
      <c r="W31" s="1039"/>
      <c r="X31" s="1039"/>
      <c r="Y31" s="1039"/>
      <c r="Z31" s="1039"/>
      <c r="AA31" s="1039">
        <v>4</v>
      </c>
      <c r="AB31" s="1039"/>
      <c r="AC31" s="1039"/>
      <c r="AD31" s="1039"/>
      <c r="AE31" s="1040"/>
      <c r="AF31" s="1035">
        <v>614</v>
      </c>
      <c r="AG31" s="1036"/>
      <c r="AH31" s="1036"/>
      <c r="AI31" s="1036"/>
      <c r="AJ31" s="1037"/>
      <c r="AK31" s="980">
        <v>22</v>
      </c>
      <c r="AL31" s="971"/>
      <c r="AM31" s="971"/>
      <c r="AN31" s="971"/>
      <c r="AO31" s="971"/>
      <c r="AP31" s="971">
        <v>988</v>
      </c>
      <c r="AQ31" s="971"/>
      <c r="AR31" s="971"/>
      <c r="AS31" s="971"/>
      <c r="AT31" s="971"/>
      <c r="AU31" s="971">
        <v>179</v>
      </c>
      <c r="AV31" s="971"/>
      <c r="AW31" s="971"/>
      <c r="AX31" s="971"/>
      <c r="AY31" s="971"/>
      <c r="AZ31" s="1041" t="s">
        <v>548</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394</v>
      </c>
      <c r="C32" s="1031"/>
      <c r="D32" s="1031"/>
      <c r="E32" s="1031"/>
      <c r="F32" s="1031"/>
      <c r="G32" s="1031"/>
      <c r="H32" s="1031"/>
      <c r="I32" s="1031"/>
      <c r="J32" s="1031"/>
      <c r="K32" s="1031"/>
      <c r="L32" s="1031"/>
      <c r="M32" s="1031"/>
      <c r="N32" s="1031"/>
      <c r="O32" s="1031"/>
      <c r="P32" s="1032"/>
      <c r="Q32" s="1038">
        <v>697</v>
      </c>
      <c r="R32" s="1039"/>
      <c r="S32" s="1039"/>
      <c r="T32" s="1039"/>
      <c r="U32" s="1039"/>
      <c r="V32" s="1039">
        <v>627</v>
      </c>
      <c r="W32" s="1039"/>
      <c r="X32" s="1039"/>
      <c r="Y32" s="1039"/>
      <c r="Z32" s="1039"/>
      <c r="AA32" s="1039">
        <v>71</v>
      </c>
      <c r="AB32" s="1039"/>
      <c r="AC32" s="1039"/>
      <c r="AD32" s="1039"/>
      <c r="AE32" s="1040"/>
      <c r="AF32" s="1035">
        <v>71</v>
      </c>
      <c r="AG32" s="1036"/>
      <c r="AH32" s="1036"/>
      <c r="AI32" s="1036"/>
      <c r="AJ32" s="1037"/>
      <c r="AK32" s="980">
        <v>430</v>
      </c>
      <c r="AL32" s="971"/>
      <c r="AM32" s="971"/>
      <c r="AN32" s="971"/>
      <c r="AO32" s="971"/>
      <c r="AP32" s="971">
        <v>3055</v>
      </c>
      <c r="AQ32" s="971"/>
      <c r="AR32" s="971"/>
      <c r="AS32" s="971"/>
      <c r="AT32" s="971"/>
      <c r="AU32" s="971">
        <v>3055</v>
      </c>
      <c r="AV32" s="971"/>
      <c r="AW32" s="971"/>
      <c r="AX32" s="971"/>
      <c r="AY32" s="971"/>
      <c r="AZ32" s="1041" t="s">
        <v>548</v>
      </c>
      <c r="BA32" s="1041"/>
      <c r="BB32" s="1041"/>
      <c r="BC32" s="1041"/>
      <c r="BD32" s="1041"/>
      <c r="BE32" s="972" t="s">
        <v>395</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396</v>
      </c>
      <c r="C33" s="1031"/>
      <c r="D33" s="1031"/>
      <c r="E33" s="1031"/>
      <c r="F33" s="1031"/>
      <c r="G33" s="1031"/>
      <c r="H33" s="1031"/>
      <c r="I33" s="1031"/>
      <c r="J33" s="1031"/>
      <c r="K33" s="1031"/>
      <c r="L33" s="1031"/>
      <c r="M33" s="1031"/>
      <c r="N33" s="1031"/>
      <c r="O33" s="1031"/>
      <c r="P33" s="1032"/>
      <c r="Q33" s="1038">
        <v>101</v>
      </c>
      <c r="R33" s="1039"/>
      <c r="S33" s="1039"/>
      <c r="T33" s="1039"/>
      <c r="U33" s="1039"/>
      <c r="V33" s="1039">
        <v>72</v>
      </c>
      <c r="W33" s="1039"/>
      <c r="X33" s="1039"/>
      <c r="Y33" s="1039"/>
      <c r="Z33" s="1039"/>
      <c r="AA33" s="1039">
        <v>29</v>
      </c>
      <c r="AB33" s="1039"/>
      <c r="AC33" s="1039"/>
      <c r="AD33" s="1039"/>
      <c r="AE33" s="1040"/>
      <c r="AF33" s="1035">
        <v>29</v>
      </c>
      <c r="AG33" s="1036"/>
      <c r="AH33" s="1036"/>
      <c r="AI33" s="1036"/>
      <c r="AJ33" s="1037"/>
      <c r="AK33" s="980">
        <v>68</v>
      </c>
      <c r="AL33" s="971"/>
      <c r="AM33" s="971"/>
      <c r="AN33" s="971"/>
      <c r="AO33" s="971"/>
      <c r="AP33" s="971">
        <v>207</v>
      </c>
      <c r="AQ33" s="971"/>
      <c r="AR33" s="971"/>
      <c r="AS33" s="971"/>
      <c r="AT33" s="971"/>
      <c r="AU33" s="971">
        <v>207</v>
      </c>
      <c r="AV33" s="971"/>
      <c r="AW33" s="971"/>
      <c r="AX33" s="971"/>
      <c r="AY33" s="971"/>
      <c r="AZ33" s="1041" t="s">
        <v>548</v>
      </c>
      <c r="BA33" s="1041"/>
      <c r="BB33" s="1041"/>
      <c r="BC33" s="1041"/>
      <c r="BD33" s="1041"/>
      <c r="BE33" s="972" t="s">
        <v>395</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890</v>
      </c>
      <c r="AG63" s="959"/>
      <c r="AH63" s="959"/>
      <c r="AI63" s="959"/>
      <c r="AJ63" s="1022"/>
      <c r="AK63" s="1023"/>
      <c r="AL63" s="963"/>
      <c r="AM63" s="963"/>
      <c r="AN63" s="963"/>
      <c r="AO63" s="963"/>
      <c r="AP63" s="959">
        <v>4250</v>
      </c>
      <c r="AQ63" s="959"/>
      <c r="AR63" s="959"/>
      <c r="AS63" s="959"/>
      <c r="AT63" s="959"/>
      <c r="AU63" s="959">
        <v>3441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365</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549</v>
      </c>
      <c r="C68" s="986"/>
      <c r="D68" s="986"/>
      <c r="E68" s="986"/>
      <c r="F68" s="986"/>
      <c r="G68" s="986"/>
      <c r="H68" s="986"/>
      <c r="I68" s="986"/>
      <c r="J68" s="986"/>
      <c r="K68" s="986"/>
      <c r="L68" s="986"/>
      <c r="M68" s="986"/>
      <c r="N68" s="986"/>
      <c r="O68" s="986"/>
      <c r="P68" s="987"/>
      <c r="Q68" s="988">
        <v>3468</v>
      </c>
      <c r="R68" s="982"/>
      <c r="S68" s="982"/>
      <c r="T68" s="982"/>
      <c r="U68" s="982"/>
      <c r="V68" s="982">
        <v>3382</v>
      </c>
      <c r="W68" s="982"/>
      <c r="X68" s="982"/>
      <c r="Y68" s="982"/>
      <c r="Z68" s="982"/>
      <c r="AA68" s="982">
        <v>86</v>
      </c>
      <c r="AB68" s="982"/>
      <c r="AC68" s="982"/>
      <c r="AD68" s="982"/>
      <c r="AE68" s="982"/>
      <c r="AF68" s="982">
        <v>86</v>
      </c>
      <c r="AG68" s="982"/>
      <c r="AH68" s="982"/>
      <c r="AI68" s="982"/>
      <c r="AJ68" s="982"/>
      <c r="AK68" s="982" t="s">
        <v>548</v>
      </c>
      <c r="AL68" s="982"/>
      <c r="AM68" s="982"/>
      <c r="AN68" s="982"/>
      <c r="AO68" s="982"/>
      <c r="AP68" s="982">
        <v>3904</v>
      </c>
      <c r="AQ68" s="982"/>
      <c r="AR68" s="982"/>
      <c r="AS68" s="982"/>
      <c r="AT68" s="982"/>
      <c r="AU68" s="982">
        <v>2</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550</v>
      </c>
      <c r="C69" s="975"/>
      <c r="D69" s="975"/>
      <c r="E69" s="975"/>
      <c r="F69" s="975"/>
      <c r="G69" s="975"/>
      <c r="H69" s="975"/>
      <c r="I69" s="975"/>
      <c r="J69" s="975"/>
      <c r="K69" s="975"/>
      <c r="L69" s="975"/>
      <c r="M69" s="975"/>
      <c r="N69" s="975"/>
      <c r="O69" s="975"/>
      <c r="P69" s="976"/>
      <c r="Q69" s="977">
        <v>24</v>
      </c>
      <c r="R69" s="971"/>
      <c r="S69" s="971"/>
      <c r="T69" s="971"/>
      <c r="U69" s="971"/>
      <c r="V69" s="971">
        <v>20</v>
      </c>
      <c r="W69" s="971"/>
      <c r="X69" s="971"/>
      <c r="Y69" s="971"/>
      <c r="Z69" s="971"/>
      <c r="AA69" s="971">
        <v>3</v>
      </c>
      <c r="AB69" s="971"/>
      <c r="AC69" s="971"/>
      <c r="AD69" s="971"/>
      <c r="AE69" s="971"/>
      <c r="AF69" s="971">
        <v>3</v>
      </c>
      <c r="AG69" s="971"/>
      <c r="AH69" s="971"/>
      <c r="AI69" s="971"/>
      <c r="AJ69" s="971"/>
      <c r="AK69" s="971">
        <v>6</v>
      </c>
      <c r="AL69" s="971"/>
      <c r="AM69" s="971"/>
      <c r="AN69" s="971"/>
      <c r="AO69" s="971"/>
      <c r="AP69" s="971" t="s">
        <v>548</v>
      </c>
      <c r="AQ69" s="971"/>
      <c r="AR69" s="971"/>
      <c r="AS69" s="971"/>
      <c r="AT69" s="971"/>
      <c r="AU69" s="971" t="s">
        <v>548</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551</v>
      </c>
      <c r="C70" s="975"/>
      <c r="D70" s="975"/>
      <c r="E70" s="975"/>
      <c r="F70" s="975"/>
      <c r="G70" s="975"/>
      <c r="H70" s="975"/>
      <c r="I70" s="975"/>
      <c r="J70" s="975"/>
      <c r="K70" s="975"/>
      <c r="L70" s="975"/>
      <c r="M70" s="975"/>
      <c r="N70" s="975"/>
      <c r="O70" s="975"/>
      <c r="P70" s="976"/>
      <c r="Q70" s="977">
        <v>139</v>
      </c>
      <c r="R70" s="971"/>
      <c r="S70" s="971"/>
      <c r="T70" s="971"/>
      <c r="U70" s="971"/>
      <c r="V70" s="971">
        <v>112</v>
      </c>
      <c r="W70" s="971"/>
      <c r="X70" s="971"/>
      <c r="Y70" s="971"/>
      <c r="Z70" s="971"/>
      <c r="AA70" s="971">
        <v>27</v>
      </c>
      <c r="AB70" s="971"/>
      <c r="AC70" s="971"/>
      <c r="AD70" s="971"/>
      <c r="AE70" s="971"/>
      <c r="AF70" s="971">
        <v>27</v>
      </c>
      <c r="AG70" s="971"/>
      <c r="AH70" s="971"/>
      <c r="AI70" s="971"/>
      <c r="AJ70" s="971"/>
      <c r="AK70" s="971" t="s">
        <v>548</v>
      </c>
      <c r="AL70" s="971"/>
      <c r="AM70" s="971"/>
      <c r="AN70" s="971"/>
      <c r="AO70" s="971"/>
      <c r="AP70" s="971">
        <v>61</v>
      </c>
      <c r="AQ70" s="971"/>
      <c r="AR70" s="971"/>
      <c r="AS70" s="971"/>
      <c r="AT70" s="971"/>
      <c r="AU70" s="971">
        <v>1</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552</v>
      </c>
      <c r="C71" s="975"/>
      <c r="D71" s="975"/>
      <c r="E71" s="975"/>
      <c r="F71" s="975"/>
      <c r="G71" s="975"/>
      <c r="H71" s="975"/>
      <c r="I71" s="975"/>
      <c r="J71" s="975"/>
      <c r="K71" s="975"/>
      <c r="L71" s="975"/>
      <c r="M71" s="975"/>
      <c r="N71" s="975"/>
      <c r="O71" s="975"/>
      <c r="P71" s="976"/>
      <c r="Q71" s="977">
        <v>541</v>
      </c>
      <c r="R71" s="971"/>
      <c r="S71" s="971"/>
      <c r="T71" s="971"/>
      <c r="U71" s="971"/>
      <c r="V71" s="971">
        <v>484</v>
      </c>
      <c r="W71" s="971"/>
      <c r="X71" s="971"/>
      <c r="Y71" s="971"/>
      <c r="Z71" s="971"/>
      <c r="AA71" s="971">
        <v>57</v>
      </c>
      <c r="AB71" s="971"/>
      <c r="AC71" s="971"/>
      <c r="AD71" s="971"/>
      <c r="AE71" s="971"/>
      <c r="AF71" s="971">
        <v>57</v>
      </c>
      <c r="AG71" s="971"/>
      <c r="AH71" s="971"/>
      <c r="AI71" s="971"/>
      <c r="AJ71" s="971"/>
      <c r="AK71" s="971" t="s">
        <v>548</v>
      </c>
      <c r="AL71" s="971"/>
      <c r="AM71" s="971"/>
      <c r="AN71" s="971"/>
      <c r="AO71" s="971"/>
      <c r="AP71" s="971">
        <v>518</v>
      </c>
      <c r="AQ71" s="971"/>
      <c r="AR71" s="971"/>
      <c r="AS71" s="971"/>
      <c r="AT71" s="971"/>
      <c r="AU71" s="971">
        <v>3</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553</v>
      </c>
      <c r="C72" s="975"/>
      <c r="D72" s="975"/>
      <c r="E72" s="975"/>
      <c r="F72" s="975"/>
      <c r="G72" s="975"/>
      <c r="H72" s="975"/>
      <c r="I72" s="975"/>
      <c r="J72" s="975"/>
      <c r="K72" s="975"/>
      <c r="L72" s="975"/>
      <c r="M72" s="975"/>
      <c r="N72" s="975"/>
      <c r="O72" s="975"/>
      <c r="P72" s="976"/>
      <c r="Q72" s="977">
        <v>1103</v>
      </c>
      <c r="R72" s="971"/>
      <c r="S72" s="971"/>
      <c r="T72" s="971"/>
      <c r="U72" s="971"/>
      <c r="V72" s="971">
        <v>1100</v>
      </c>
      <c r="W72" s="971"/>
      <c r="X72" s="971"/>
      <c r="Y72" s="971"/>
      <c r="Z72" s="971"/>
      <c r="AA72" s="971">
        <v>3</v>
      </c>
      <c r="AB72" s="971"/>
      <c r="AC72" s="971"/>
      <c r="AD72" s="971"/>
      <c r="AE72" s="971"/>
      <c r="AF72" s="971">
        <v>3</v>
      </c>
      <c r="AG72" s="971"/>
      <c r="AH72" s="971"/>
      <c r="AI72" s="971"/>
      <c r="AJ72" s="971"/>
      <c r="AK72" s="971" t="s">
        <v>548</v>
      </c>
      <c r="AL72" s="971"/>
      <c r="AM72" s="971"/>
      <c r="AN72" s="971"/>
      <c r="AO72" s="971"/>
      <c r="AP72" s="971" t="s">
        <v>548</v>
      </c>
      <c r="AQ72" s="971"/>
      <c r="AR72" s="971"/>
      <c r="AS72" s="971"/>
      <c r="AT72" s="971"/>
      <c r="AU72" s="971" t="s">
        <v>548</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554</v>
      </c>
      <c r="C73" s="975"/>
      <c r="D73" s="975"/>
      <c r="E73" s="975"/>
      <c r="F73" s="975"/>
      <c r="G73" s="975"/>
      <c r="H73" s="975"/>
      <c r="I73" s="975"/>
      <c r="J73" s="975"/>
      <c r="K73" s="975"/>
      <c r="L73" s="975"/>
      <c r="M73" s="975"/>
      <c r="N73" s="975"/>
      <c r="O73" s="975"/>
      <c r="P73" s="976"/>
      <c r="Q73" s="977">
        <v>83</v>
      </c>
      <c r="R73" s="971"/>
      <c r="S73" s="971"/>
      <c r="T73" s="971"/>
      <c r="U73" s="971"/>
      <c r="V73" s="971">
        <v>69</v>
      </c>
      <c r="W73" s="971"/>
      <c r="X73" s="971"/>
      <c r="Y73" s="971"/>
      <c r="Z73" s="971"/>
      <c r="AA73" s="971">
        <v>14</v>
      </c>
      <c r="AB73" s="971"/>
      <c r="AC73" s="971"/>
      <c r="AD73" s="971"/>
      <c r="AE73" s="971"/>
      <c r="AF73" s="971">
        <v>14</v>
      </c>
      <c r="AG73" s="971"/>
      <c r="AH73" s="971"/>
      <c r="AI73" s="971"/>
      <c r="AJ73" s="971"/>
      <c r="AK73" s="971" t="s">
        <v>548</v>
      </c>
      <c r="AL73" s="971"/>
      <c r="AM73" s="971"/>
      <c r="AN73" s="971"/>
      <c r="AO73" s="971"/>
      <c r="AP73" s="971" t="s">
        <v>548</v>
      </c>
      <c r="AQ73" s="971"/>
      <c r="AR73" s="971"/>
      <c r="AS73" s="971"/>
      <c r="AT73" s="971"/>
      <c r="AU73" s="971" t="s">
        <v>548</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555</v>
      </c>
      <c r="C74" s="975"/>
      <c r="D74" s="975"/>
      <c r="E74" s="975"/>
      <c r="F74" s="975"/>
      <c r="G74" s="975"/>
      <c r="H74" s="975"/>
      <c r="I74" s="975"/>
      <c r="J74" s="975"/>
      <c r="K74" s="975"/>
      <c r="L74" s="975"/>
      <c r="M74" s="975"/>
      <c r="N74" s="975"/>
      <c r="O74" s="975"/>
      <c r="P74" s="976"/>
      <c r="Q74" s="977">
        <v>6431</v>
      </c>
      <c r="R74" s="971"/>
      <c r="S74" s="971"/>
      <c r="T74" s="971"/>
      <c r="U74" s="971"/>
      <c r="V74" s="971">
        <v>6234</v>
      </c>
      <c r="W74" s="971"/>
      <c r="X74" s="971"/>
      <c r="Y74" s="971"/>
      <c r="Z74" s="971"/>
      <c r="AA74" s="971">
        <v>197</v>
      </c>
      <c r="AB74" s="971"/>
      <c r="AC74" s="971"/>
      <c r="AD74" s="971"/>
      <c r="AE74" s="971"/>
      <c r="AF74" s="971">
        <v>197</v>
      </c>
      <c r="AG74" s="971"/>
      <c r="AH74" s="971"/>
      <c r="AI74" s="971"/>
      <c r="AJ74" s="971"/>
      <c r="AK74" s="971" t="s">
        <v>548</v>
      </c>
      <c r="AL74" s="971"/>
      <c r="AM74" s="971"/>
      <c r="AN74" s="971"/>
      <c r="AO74" s="971"/>
      <c r="AP74" s="971" t="s">
        <v>488</v>
      </c>
      <c r="AQ74" s="971"/>
      <c r="AR74" s="971"/>
      <c r="AS74" s="971"/>
      <c r="AT74" s="971"/>
      <c r="AU74" s="971" t="s">
        <v>488</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556</v>
      </c>
      <c r="C75" s="975"/>
      <c r="D75" s="975"/>
      <c r="E75" s="975"/>
      <c r="F75" s="975"/>
      <c r="G75" s="975"/>
      <c r="H75" s="975"/>
      <c r="I75" s="975"/>
      <c r="J75" s="975"/>
      <c r="K75" s="975"/>
      <c r="L75" s="975"/>
      <c r="M75" s="975"/>
      <c r="N75" s="975"/>
      <c r="O75" s="975"/>
      <c r="P75" s="976"/>
      <c r="Q75" s="978">
        <v>25</v>
      </c>
      <c r="R75" s="979"/>
      <c r="S75" s="979"/>
      <c r="T75" s="979"/>
      <c r="U75" s="980"/>
      <c r="V75" s="981">
        <v>19</v>
      </c>
      <c r="W75" s="979"/>
      <c r="X75" s="979"/>
      <c r="Y75" s="979"/>
      <c r="Z75" s="980"/>
      <c r="AA75" s="981">
        <v>6</v>
      </c>
      <c r="AB75" s="979"/>
      <c r="AC75" s="979"/>
      <c r="AD75" s="979"/>
      <c r="AE75" s="980"/>
      <c r="AF75" s="981">
        <v>6</v>
      </c>
      <c r="AG75" s="979"/>
      <c r="AH75" s="979"/>
      <c r="AI75" s="979"/>
      <c r="AJ75" s="980"/>
      <c r="AK75" s="981">
        <v>7</v>
      </c>
      <c r="AL75" s="979"/>
      <c r="AM75" s="979"/>
      <c r="AN75" s="979"/>
      <c r="AO75" s="980"/>
      <c r="AP75" s="981" t="s">
        <v>488</v>
      </c>
      <c r="AQ75" s="979"/>
      <c r="AR75" s="979"/>
      <c r="AS75" s="979"/>
      <c r="AT75" s="980"/>
      <c r="AU75" s="981" t="s">
        <v>488</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557</v>
      </c>
      <c r="C76" s="975"/>
      <c r="D76" s="975"/>
      <c r="E76" s="975"/>
      <c r="F76" s="975"/>
      <c r="G76" s="975"/>
      <c r="H76" s="975"/>
      <c r="I76" s="975"/>
      <c r="J76" s="975"/>
      <c r="K76" s="975"/>
      <c r="L76" s="975"/>
      <c r="M76" s="975"/>
      <c r="N76" s="975"/>
      <c r="O76" s="975"/>
      <c r="P76" s="976"/>
      <c r="Q76" s="978">
        <v>406</v>
      </c>
      <c r="R76" s="979"/>
      <c r="S76" s="979"/>
      <c r="T76" s="979"/>
      <c r="U76" s="980"/>
      <c r="V76" s="981">
        <v>324</v>
      </c>
      <c r="W76" s="979"/>
      <c r="X76" s="979"/>
      <c r="Y76" s="979"/>
      <c r="Z76" s="980"/>
      <c r="AA76" s="981">
        <v>82</v>
      </c>
      <c r="AB76" s="979"/>
      <c r="AC76" s="979"/>
      <c r="AD76" s="979"/>
      <c r="AE76" s="980"/>
      <c r="AF76" s="981">
        <v>82</v>
      </c>
      <c r="AG76" s="979"/>
      <c r="AH76" s="979"/>
      <c r="AI76" s="979"/>
      <c r="AJ76" s="980"/>
      <c r="AK76" s="981" t="s">
        <v>548</v>
      </c>
      <c r="AL76" s="979"/>
      <c r="AM76" s="979"/>
      <c r="AN76" s="979"/>
      <c r="AO76" s="980"/>
      <c r="AP76" s="981" t="s">
        <v>488</v>
      </c>
      <c r="AQ76" s="979"/>
      <c r="AR76" s="979"/>
      <c r="AS76" s="979"/>
      <c r="AT76" s="980"/>
      <c r="AU76" s="981" t="s">
        <v>488</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558</v>
      </c>
      <c r="C77" s="975"/>
      <c r="D77" s="975"/>
      <c r="E77" s="975"/>
      <c r="F77" s="975"/>
      <c r="G77" s="975"/>
      <c r="H77" s="975"/>
      <c r="I77" s="975"/>
      <c r="J77" s="975"/>
      <c r="K77" s="975"/>
      <c r="L77" s="975"/>
      <c r="M77" s="975"/>
      <c r="N77" s="975"/>
      <c r="O77" s="975"/>
      <c r="P77" s="976"/>
      <c r="Q77" s="978">
        <v>161934</v>
      </c>
      <c r="R77" s="979"/>
      <c r="S77" s="979"/>
      <c r="T77" s="979"/>
      <c r="U77" s="980"/>
      <c r="V77" s="981">
        <v>158460</v>
      </c>
      <c r="W77" s="979"/>
      <c r="X77" s="979"/>
      <c r="Y77" s="979"/>
      <c r="Z77" s="980"/>
      <c r="AA77" s="981">
        <v>3473</v>
      </c>
      <c r="AB77" s="979"/>
      <c r="AC77" s="979"/>
      <c r="AD77" s="979"/>
      <c r="AE77" s="980"/>
      <c r="AF77" s="981">
        <v>3473</v>
      </c>
      <c r="AG77" s="979"/>
      <c r="AH77" s="979"/>
      <c r="AI77" s="979"/>
      <c r="AJ77" s="980"/>
      <c r="AK77" s="981">
        <v>1726</v>
      </c>
      <c r="AL77" s="979"/>
      <c r="AM77" s="979"/>
      <c r="AN77" s="979"/>
      <c r="AO77" s="980"/>
      <c r="AP77" s="981" t="s">
        <v>488</v>
      </c>
      <c r="AQ77" s="979"/>
      <c r="AR77" s="979"/>
      <c r="AS77" s="979"/>
      <c r="AT77" s="980"/>
      <c r="AU77" s="981" t="s">
        <v>488</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3948</v>
      </c>
      <c r="AG88" s="959"/>
      <c r="AH88" s="959"/>
      <c r="AI88" s="959"/>
      <c r="AJ88" s="959"/>
      <c r="AK88" s="963"/>
      <c r="AL88" s="963"/>
      <c r="AM88" s="963"/>
      <c r="AN88" s="963"/>
      <c r="AO88" s="963"/>
      <c r="AP88" s="959">
        <v>4483</v>
      </c>
      <c r="AQ88" s="959"/>
      <c r="AR88" s="959"/>
      <c r="AS88" s="959"/>
      <c r="AT88" s="959"/>
      <c r="AU88" s="959">
        <v>6</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10</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295</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295</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295</v>
      </c>
      <c r="DR109" s="896"/>
      <c r="DS109" s="896"/>
      <c r="DT109" s="896"/>
      <c r="DU109" s="897"/>
      <c r="DV109" s="898" t="s">
        <v>413</v>
      </c>
      <c r="DW109" s="896"/>
      <c r="DX109" s="896"/>
      <c r="DY109" s="896"/>
      <c r="DZ109" s="929"/>
    </row>
    <row r="110" spans="1:131" s="230"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857365</v>
      </c>
      <c r="AB110" s="889"/>
      <c r="AC110" s="889"/>
      <c r="AD110" s="889"/>
      <c r="AE110" s="890"/>
      <c r="AF110" s="891">
        <v>917685</v>
      </c>
      <c r="AG110" s="889"/>
      <c r="AH110" s="889"/>
      <c r="AI110" s="889"/>
      <c r="AJ110" s="890"/>
      <c r="AK110" s="891">
        <v>1002717</v>
      </c>
      <c r="AL110" s="889"/>
      <c r="AM110" s="889"/>
      <c r="AN110" s="889"/>
      <c r="AO110" s="890"/>
      <c r="AP110" s="892">
        <v>23.2</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9806773</v>
      </c>
      <c r="BR110" s="842"/>
      <c r="BS110" s="842"/>
      <c r="BT110" s="842"/>
      <c r="BU110" s="842"/>
      <c r="BV110" s="842">
        <v>9537325</v>
      </c>
      <c r="BW110" s="842"/>
      <c r="BX110" s="842"/>
      <c r="BY110" s="842"/>
      <c r="BZ110" s="842"/>
      <c r="CA110" s="842">
        <v>8968588</v>
      </c>
      <c r="CB110" s="842"/>
      <c r="CC110" s="842"/>
      <c r="CD110" s="842"/>
      <c r="CE110" s="842"/>
      <c r="CF110" s="866">
        <v>207.4</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4033311</v>
      </c>
      <c r="BR112" s="817"/>
      <c r="BS112" s="817"/>
      <c r="BT112" s="817"/>
      <c r="BU112" s="817"/>
      <c r="BV112" s="817">
        <v>3741430</v>
      </c>
      <c r="BW112" s="817"/>
      <c r="BX112" s="817"/>
      <c r="BY112" s="817"/>
      <c r="BZ112" s="817"/>
      <c r="CA112" s="817">
        <v>3440714</v>
      </c>
      <c r="CB112" s="817"/>
      <c r="CC112" s="817"/>
      <c r="CD112" s="817"/>
      <c r="CE112" s="817"/>
      <c r="CF112" s="875">
        <v>79.599999999999994</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540329</v>
      </c>
      <c r="AB113" s="919"/>
      <c r="AC113" s="919"/>
      <c r="AD113" s="919"/>
      <c r="AE113" s="920"/>
      <c r="AF113" s="921">
        <v>516170</v>
      </c>
      <c r="AG113" s="919"/>
      <c r="AH113" s="919"/>
      <c r="AI113" s="919"/>
      <c r="AJ113" s="920"/>
      <c r="AK113" s="921">
        <v>443924</v>
      </c>
      <c r="AL113" s="919"/>
      <c r="AM113" s="919"/>
      <c r="AN113" s="919"/>
      <c r="AO113" s="920"/>
      <c r="AP113" s="922">
        <v>10.3</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5943</v>
      </c>
      <c r="BR113" s="817"/>
      <c r="BS113" s="817"/>
      <c r="BT113" s="817"/>
      <c r="BU113" s="817"/>
      <c r="BV113" s="817">
        <v>5948</v>
      </c>
      <c r="BW113" s="817"/>
      <c r="BX113" s="817"/>
      <c r="BY113" s="817"/>
      <c r="BZ113" s="817"/>
      <c r="CA113" s="817">
        <v>5866</v>
      </c>
      <c r="CB113" s="817"/>
      <c r="CC113" s="817"/>
      <c r="CD113" s="817"/>
      <c r="CE113" s="817"/>
      <c r="CF113" s="875">
        <v>0.1</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1852</v>
      </c>
      <c r="AB114" s="780"/>
      <c r="AC114" s="780"/>
      <c r="AD114" s="780"/>
      <c r="AE114" s="781"/>
      <c r="AF114" s="782">
        <v>1579</v>
      </c>
      <c r="AG114" s="780"/>
      <c r="AH114" s="780"/>
      <c r="AI114" s="780"/>
      <c r="AJ114" s="781"/>
      <c r="AK114" s="782">
        <v>1889</v>
      </c>
      <c r="AL114" s="780"/>
      <c r="AM114" s="780"/>
      <c r="AN114" s="780"/>
      <c r="AO114" s="781"/>
      <c r="AP114" s="824">
        <v>0</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1049410</v>
      </c>
      <c r="BR114" s="817"/>
      <c r="BS114" s="817"/>
      <c r="BT114" s="817"/>
      <c r="BU114" s="817"/>
      <c r="BV114" s="817">
        <v>1041975</v>
      </c>
      <c r="BW114" s="817"/>
      <c r="BX114" s="817"/>
      <c r="BY114" s="817"/>
      <c r="BZ114" s="817"/>
      <c r="CA114" s="817">
        <v>996769</v>
      </c>
      <c r="CB114" s="817"/>
      <c r="CC114" s="817"/>
      <c r="CD114" s="817"/>
      <c r="CE114" s="817"/>
      <c r="CF114" s="875">
        <v>23</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1399546</v>
      </c>
      <c r="AB117" s="903"/>
      <c r="AC117" s="903"/>
      <c r="AD117" s="903"/>
      <c r="AE117" s="904"/>
      <c r="AF117" s="905">
        <v>1435434</v>
      </c>
      <c r="AG117" s="903"/>
      <c r="AH117" s="903"/>
      <c r="AI117" s="903"/>
      <c r="AJ117" s="904"/>
      <c r="AK117" s="905">
        <v>1448530</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295</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178</v>
      </c>
      <c r="BA119" s="251"/>
      <c r="BB119" s="251"/>
      <c r="BC119" s="251"/>
      <c r="BD119" s="251"/>
      <c r="BE119" s="251"/>
      <c r="BF119" s="251"/>
      <c r="BG119" s="251"/>
      <c r="BH119" s="251"/>
      <c r="BI119" s="251"/>
      <c r="BJ119" s="251"/>
      <c r="BK119" s="251"/>
      <c r="BL119" s="251"/>
      <c r="BM119" s="251"/>
      <c r="BN119" s="251"/>
      <c r="BO119" s="877" t="s">
        <v>443</v>
      </c>
      <c r="BP119" s="878"/>
      <c r="BQ119" s="879">
        <v>14895437</v>
      </c>
      <c r="BR119" s="845"/>
      <c r="BS119" s="845"/>
      <c r="BT119" s="845"/>
      <c r="BU119" s="845"/>
      <c r="BV119" s="845">
        <v>14326678</v>
      </c>
      <c r="BW119" s="845"/>
      <c r="BX119" s="845"/>
      <c r="BY119" s="845"/>
      <c r="BZ119" s="845"/>
      <c r="CA119" s="845">
        <v>13411937</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3573273</v>
      </c>
      <c r="BR120" s="842"/>
      <c r="BS120" s="842"/>
      <c r="BT120" s="842"/>
      <c r="BU120" s="842"/>
      <c r="BV120" s="842">
        <v>3614323</v>
      </c>
      <c r="BW120" s="842"/>
      <c r="BX120" s="842"/>
      <c r="BY120" s="842"/>
      <c r="BZ120" s="842"/>
      <c r="CA120" s="842">
        <v>4011597</v>
      </c>
      <c r="CB120" s="842"/>
      <c r="CC120" s="842"/>
      <c r="CD120" s="842"/>
      <c r="CE120" s="842"/>
      <c r="CF120" s="866">
        <v>92.8</v>
      </c>
      <c r="CG120" s="867"/>
      <c r="CH120" s="867"/>
      <c r="CI120" s="867"/>
      <c r="CJ120" s="867"/>
      <c r="CK120" s="868" t="s">
        <v>447</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3539387</v>
      </c>
      <c r="DH120" s="842"/>
      <c r="DI120" s="842"/>
      <c r="DJ120" s="842"/>
      <c r="DK120" s="842"/>
      <c r="DL120" s="842">
        <v>3302799</v>
      </c>
      <c r="DM120" s="842"/>
      <c r="DN120" s="842"/>
      <c r="DO120" s="842"/>
      <c r="DP120" s="842"/>
      <c r="DQ120" s="842">
        <v>3054505</v>
      </c>
      <c r="DR120" s="842"/>
      <c r="DS120" s="842"/>
      <c r="DT120" s="842"/>
      <c r="DU120" s="842"/>
      <c r="DV120" s="843">
        <v>70.599999999999994</v>
      </c>
      <c r="DW120" s="843"/>
      <c r="DX120" s="843"/>
      <c r="DY120" s="843"/>
      <c r="DZ120" s="844"/>
    </row>
    <row r="121" spans="1:130" s="230"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301316</v>
      </c>
      <c r="DH121" s="817"/>
      <c r="DI121" s="817"/>
      <c r="DJ121" s="817"/>
      <c r="DK121" s="817"/>
      <c r="DL121" s="817">
        <v>252086</v>
      </c>
      <c r="DM121" s="817"/>
      <c r="DN121" s="817"/>
      <c r="DO121" s="817"/>
      <c r="DP121" s="817"/>
      <c r="DQ121" s="817">
        <v>207455</v>
      </c>
      <c r="DR121" s="817"/>
      <c r="DS121" s="817"/>
      <c r="DT121" s="817"/>
      <c r="DU121" s="817"/>
      <c r="DV121" s="794">
        <v>4.8</v>
      </c>
      <c r="DW121" s="794"/>
      <c r="DX121" s="794"/>
      <c r="DY121" s="794"/>
      <c r="DZ121" s="795"/>
    </row>
    <row r="122" spans="1:130" s="230"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8612676</v>
      </c>
      <c r="BR122" s="845"/>
      <c r="BS122" s="845"/>
      <c r="BT122" s="845"/>
      <c r="BU122" s="845"/>
      <c r="BV122" s="845">
        <v>8063644</v>
      </c>
      <c r="BW122" s="845"/>
      <c r="BX122" s="845"/>
      <c r="BY122" s="845"/>
      <c r="BZ122" s="845"/>
      <c r="CA122" s="845">
        <v>7740047</v>
      </c>
      <c r="CB122" s="845"/>
      <c r="CC122" s="845"/>
      <c r="CD122" s="845"/>
      <c r="CE122" s="845"/>
      <c r="CF122" s="846">
        <v>179</v>
      </c>
      <c r="CG122" s="847"/>
      <c r="CH122" s="847"/>
      <c r="CI122" s="847"/>
      <c r="CJ122" s="847"/>
      <c r="CK122" s="869"/>
      <c r="CL122" s="855"/>
      <c r="CM122" s="855"/>
      <c r="CN122" s="855"/>
      <c r="CO122" s="856"/>
      <c r="CP122" s="835" t="s">
        <v>392</v>
      </c>
      <c r="CQ122" s="836"/>
      <c r="CR122" s="836"/>
      <c r="CS122" s="836"/>
      <c r="CT122" s="836"/>
      <c r="CU122" s="836"/>
      <c r="CV122" s="836"/>
      <c r="CW122" s="836"/>
      <c r="CX122" s="836"/>
      <c r="CY122" s="836"/>
      <c r="CZ122" s="836"/>
      <c r="DA122" s="836"/>
      <c r="DB122" s="836"/>
      <c r="DC122" s="836"/>
      <c r="DD122" s="836"/>
      <c r="DE122" s="836"/>
      <c r="DF122" s="837"/>
      <c r="DG122" s="816">
        <v>192608</v>
      </c>
      <c r="DH122" s="817"/>
      <c r="DI122" s="817"/>
      <c r="DJ122" s="817"/>
      <c r="DK122" s="817"/>
      <c r="DL122" s="817">
        <v>186545</v>
      </c>
      <c r="DM122" s="817"/>
      <c r="DN122" s="817"/>
      <c r="DO122" s="817"/>
      <c r="DP122" s="817"/>
      <c r="DQ122" s="817">
        <v>178754</v>
      </c>
      <c r="DR122" s="817"/>
      <c r="DS122" s="817"/>
      <c r="DT122" s="817"/>
      <c r="DU122" s="817"/>
      <c r="DV122" s="794">
        <v>4.0999999999999996</v>
      </c>
      <c r="DW122" s="794"/>
      <c r="DX122" s="794"/>
      <c r="DY122" s="794"/>
      <c r="DZ122" s="795"/>
    </row>
    <row r="123" spans="1:130" s="230"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178</v>
      </c>
      <c r="BA123" s="251"/>
      <c r="BB123" s="251"/>
      <c r="BC123" s="251"/>
      <c r="BD123" s="251"/>
      <c r="BE123" s="251"/>
      <c r="BF123" s="251"/>
      <c r="BG123" s="251"/>
      <c r="BH123" s="251"/>
      <c r="BI123" s="251"/>
      <c r="BJ123" s="251"/>
      <c r="BK123" s="251"/>
      <c r="BL123" s="251"/>
      <c r="BM123" s="251"/>
      <c r="BN123" s="251"/>
      <c r="BO123" s="877" t="s">
        <v>451</v>
      </c>
      <c r="BP123" s="878"/>
      <c r="BQ123" s="832">
        <v>12185949</v>
      </c>
      <c r="BR123" s="833"/>
      <c r="BS123" s="833"/>
      <c r="BT123" s="833"/>
      <c r="BU123" s="833"/>
      <c r="BV123" s="833">
        <v>11677967</v>
      </c>
      <c r="BW123" s="833"/>
      <c r="BX123" s="833"/>
      <c r="BY123" s="833"/>
      <c r="BZ123" s="833"/>
      <c r="CA123" s="833">
        <v>11751644</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60.8</v>
      </c>
      <c r="BR124" s="831"/>
      <c r="BS124" s="831"/>
      <c r="BT124" s="831"/>
      <c r="BU124" s="831"/>
      <c r="BV124" s="831">
        <v>61.4</v>
      </c>
      <c r="BW124" s="831"/>
      <c r="BX124" s="831"/>
      <c r="BY124" s="831"/>
      <c r="BZ124" s="831"/>
      <c r="CA124" s="831">
        <v>38.299999999999997</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15">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t="s">
        <v>122</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32"/>
      <c r="AV128" s="232"/>
      <c r="AW128" s="232"/>
      <c r="AX128" s="807" t="s">
        <v>465</v>
      </c>
      <c r="AY128" s="808"/>
      <c r="AZ128" s="808"/>
      <c r="BA128" s="808"/>
      <c r="BB128" s="808"/>
      <c r="BC128" s="808"/>
      <c r="BD128" s="808"/>
      <c r="BE128" s="809"/>
      <c r="BF128" s="786" t="s">
        <v>122</v>
      </c>
      <c r="BG128" s="787"/>
      <c r="BH128" s="787"/>
      <c r="BI128" s="787"/>
      <c r="BJ128" s="787"/>
      <c r="BK128" s="787"/>
      <c r="BL128" s="810"/>
      <c r="BM128" s="786">
        <v>14.84</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5390503</v>
      </c>
      <c r="AB129" s="780"/>
      <c r="AC129" s="780"/>
      <c r="AD129" s="780"/>
      <c r="AE129" s="781"/>
      <c r="AF129" s="782">
        <v>5224467</v>
      </c>
      <c r="AG129" s="780"/>
      <c r="AH129" s="780"/>
      <c r="AI129" s="780"/>
      <c r="AJ129" s="781"/>
      <c r="AK129" s="782">
        <v>5253962</v>
      </c>
      <c r="AL129" s="780"/>
      <c r="AM129" s="780"/>
      <c r="AN129" s="780"/>
      <c r="AO129" s="781"/>
      <c r="AP129" s="783"/>
      <c r="AQ129" s="784"/>
      <c r="AR129" s="784"/>
      <c r="AS129" s="784"/>
      <c r="AT129" s="785"/>
      <c r="AU129" s="233"/>
      <c r="AV129" s="233"/>
      <c r="AW129" s="233"/>
      <c r="AX129" s="751" t="s">
        <v>468</v>
      </c>
      <c r="AY129" s="752"/>
      <c r="AZ129" s="752"/>
      <c r="BA129" s="752"/>
      <c r="BB129" s="752"/>
      <c r="BC129" s="752"/>
      <c r="BD129" s="752"/>
      <c r="BE129" s="753"/>
      <c r="BF129" s="770" t="s">
        <v>122</v>
      </c>
      <c r="BG129" s="771"/>
      <c r="BH129" s="771"/>
      <c r="BI129" s="771"/>
      <c r="BJ129" s="771"/>
      <c r="BK129" s="771"/>
      <c r="BL129" s="772"/>
      <c r="BM129" s="770">
        <v>19.84</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897562</v>
      </c>
      <c r="AB130" s="780"/>
      <c r="AC130" s="780"/>
      <c r="AD130" s="780"/>
      <c r="AE130" s="781"/>
      <c r="AF130" s="782">
        <v>914054</v>
      </c>
      <c r="AG130" s="780"/>
      <c r="AH130" s="780"/>
      <c r="AI130" s="780"/>
      <c r="AJ130" s="781"/>
      <c r="AK130" s="782">
        <v>929033</v>
      </c>
      <c r="AL130" s="780"/>
      <c r="AM130" s="780"/>
      <c r="AN130" s="780"/>
      <c r="AO130" s="781"/>
      <c r="AP130" s="783"/>
      <c r="AQ130" s="784"/>
      <c r="AR130" s="784"/>
      <c r="AS130" s="784"/>
      <c r="AT130" s="785"/>
      <c r="AU130" s="233"/>
      <c r="AV130" s="233"/>
      <c r="AW130" s="233"/>
      <c r="AX130" s="751" t="s">
        <v>471</v>
      </c>
      <c r="AY130" s="752"/>
      <c r="AZ130" s="752"/>
      <c r="BA130" s="752"/>
      <c r="BB130" s="752"/>
      <c r="BC130" s="752"/>
      <c r="BD130" s="752"/>
      <c r="BE130" s="753"/>
      <c r="BF130" s="754">
        <v>11.7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4492941</v>
      </c>
      <c r="AB131" s="764"/>
      <c r="AC131" s="764"/>
      <c r="AD131" s="764"/>
      <c r="AE131" s="765"/>
      <c r="AF131" s="766">
        <v>4310413</v>
      </c>
      <c r="AG131" s="764"/>
      <c r="AH131" s="764"/>
      <c r="AI131" s="764"/>
      <c r="AJ131" s="765"/>
      <c r="AK131" s="766">
        <v>4324929</v>
      </c>
      <c r="AL131" s="764"/>
      <c r="AM131" s="764"/>
      <c r="AN131" s="764"/>
      <c r="AO131" s="765"/>
      <c r="AP131" s="767"/>
      <c r="AQ131" s="768"/>
      <c r="AR131" s="768"/>
      <c r="AS131" s="768"/>
      <c r="AT131" s="769"/>
      <c r="AU131" s="233"/>
      <c r="AV131" s="233"/>
      <c r="AW131" s="233"/>
      <c r="AX131" s="729" t="s">
        <v>473</v>
      </c>
      <c r="AY131" s="730"/>
      <c r="AZ131" s="730"/>
      <c r="BA131" s="730"/>
      <c r="BB131" s="730"/>
      <c r="BC131" s="730"/>
      <c r="BD131" s="730"/>
      <c r="BE131" s="731"/>
      <c r="BF131" s="732">
        <v>38.299999999999997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11.172726279999999</v>
      </c>
      <c r="AB132" s="745"/>
      <c r="AC132" s="745"/>
      <c r="AD132" s="745"/>
      <c r="AE132" s="746"/>
      <c r="AF132" s="747">
        <v>12.095824690000001</v>
      </c>
      <c r="AG132" s="745"/>
      <c r="AH132" s="745"/>
      <c r="AI132" s="745"/>
      <c r="AJ132" s="746"/>
      <c r="AK132" s="747">
        <v>12.01168852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9.9</v>
      </c>
      <c r="AB133" s="724"/>
      <c r="AC133" s="724"/>
      <c r="AD133" s="724"/>
      <c r="AE133" s="725"/>
      <c r="AF133" s="723">
        <v>10.7</v>
      </c>
      <c r="AG133" s="724"/>
      <c r="AH133" s="724"/>
      <c r="AI133" s="724"/>
      <c r="AJ133" s="725"/>
      <c r="AK133" s="723">
        <v>11.7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vbla8H8zRgNlUygRHobgD1AmIdFSI23y3yPCcBh1kJtfeQG/oAaKyGT96RvCOy2hNzmss9OJ19wH1VsnbxzU8g==" saltValue="Dw4RewvUS5TNBYGC3nHnx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f08j88aNgPihD+Tu1/YCO7T85MIC3u2g3AfQcFzWQyypHCrJAfHdjcn9A5XK6SsvlHO7QB1ZyFHPZwhHaw6uxw==" saltValue="VxxedGwkfxJhzPqTQGPPU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W0aaDwNYiRSncAojDeWQBeT1uYandYorRy5l52Wjb6EeWW+rAjDEWHCh+TUNR8Nsjf2iHcfqCe6b7hVLgb35Q==" saltValue="DcCak+k21j35wW9LmPiFq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485</v>
      </c>
      <c r="AL9" s="1131"/>
      <c r="AM9" s="1131"/>
      <c r="AN9" s="1132"/>
      <c r="AO9" s="281">
        <v>1362998</v>
      </c>
      <c r="AP9" s="281">
        <v>109328</v>
      </c>
      <c r="AQ9" s="282">
        <v>109056</v>
      </c>
      <c r="AR9" s="283">
        <v>0.2</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486</v>
      </c>
      <c r="AL10" s="1131"/>
      <c r="AM10" s="1131"/>
      <c r="AN10" s="1132"/>
      <c r="AO10" s="284">
        <v>173069</v>
      </c>
      <c r="AP10" s="284">
        <v>13882</v>
      </c>
      <c r="AQ10" s="285">
        <v>18467</v>
      </c>
      <c r="AR10" s="286">
        <v>-24.8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487</v>
      </c>
      <c r="AL11" s="1131"/>
      <c r="AM11" s="1131"/>
      <c r="AN11" s="1132"/>
      <c r="AO11" s="284" t="s">
        <v>488</v>
      </c>
      <c r="AP11" s="284" t="s">
        <v>488</v>
      </c>
      <c r="AQ11" s="285">
        <v>875</v>
      </c>
      <c r="AR11" s="286" t="s">
        <v>488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489</v>
      </c>
      <c r="AL12" s="1131"/>
      <c r="AM12" s="1131"/>
      <c r="AN12" s="1132"/>
      <c r="AO12" s="284" t="s">
        <v>488</v>
      </c>
      <c r="AP12" s="284" t="s">
        <v>488</v>
      </c>
      <c r="AQ12" s="285" t="s">
        <v>488</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490</v>
      </c>
      <c r="AL13" s="1131"/>
      <c r="AM13" s="1131"/>
      <c r="AN13" s="1132"/>
      <c r="AO13" s="284">
        <v>29414</v>
      </c>
      <c r="AP13" s="284">
        <v>2359</v>
      </c>
      <c r="AQ13" s="285">
        <v>4658</v>
      </c>
      <c r="AR13" s="286">
        <v>-49.4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491</v>
      </c>
      <c r="AL14" s="1131"/>
      <c r="AM14" s="1131"/>
      <c r="AN14" s="1132"/>
      <c r="AO14" s="284">
        <v>9312</v>
      </c>
      <c r="AP14" s="284">
        <v>747</v>
      </c>
      <c r="AQ14" s="285">
        <v>1950</v>
      </c>
      <c r="AR14" s="286">
        <v>-61.7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492</v>
      </c>
      <c r="AL15" s="1134"/>
      <c r="AM15" s="1134"/>
      <c r="AN15" s="1135"/>
      <c r="AO15" s="284">
        <v>-97700</v>
      </c>
      <c r="AP15" s="284">
        <v>-7837</v>
      </c>
      <c r="AQ15" s="285">
        <v>-7086</v>
      </c>
      <c r="AR15" s="286">
        <v>10.6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178</v>
      </c>
      <c r="AL16" s="1134"/>
      <c r="AM16" s="1134"/>
      <c r="AN16" s="1135"/>
      <c r="AO16" s="284">
        <v>1477093</v>
      </c>
      <c r="AP16" s="284">
        <v>118480</v>
      </c>
      <c r="AQ16" s="285">
        <v>127919</v>
      </c>
      <c r="AR16" s="286">
        <v>-7.4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497</v>
      </c>
      <c r="AL21" s="1137"/>
      <c r="AM21" s="1137"/>
      <c r="AN21" s="1138"/>
      <c r="AO21" s="297">
        <v>10.029999999999999</v>
      </c>
      <c r="AP21" s="298">
        <v>10.82</v>
      </c>
      <c r="AQ21" s="299">
        <v>-0.79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498</v>
      </c>
      <c r="AL22" s="1137"/>
      <c r="AM22" s="1137"/>
      <c r="AN22" s="1138"/>
      <c r="AO22" s="302">
        <v>97.1</v>
      </c>
      <c r="AP22" s="303">
        <v>96.9</v>
      </c>
      <c r="AQ22" s="304">
        <v>0.2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502</v>
      </c>
      <c r="AL32" s="1121"/>
      <c r="AM32" s="1121"/>
      <c r="AN32" s="1122"/>
      <c r="AO32" s="312">
        <v>1002717</v>
      </c>
      <c r="AP32" s="312">
        <v>80430</v>
      </c>
      <c r="AQ32" s="313">
        <v>61308</v>
      </c>
      <c r="AR32" s="314">
        <v>31.2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503</v>
      </c>
      <c r="AL33" s="1121"/>
      <c r="AM33" s="1121"/>
      <c r="AN33" s="1122"/>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504</v>
      </c>
      <c r="AL34" s="1121"/>
      <c r="AM34" s="1121"/>
      <c r="AN34" s="1122"/>
      <c r="AO34" s="312" t="s">
        <v>488</v>
      </c>
      <c r="AP34" s="312" t="s">
        <v>488</v>
      </c>
      <c r="AQ34" s="313" t="s">
        <v>488</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505</v>
      </c>
      <c r="AL35" s="1121"/>
      <c r="AM35" s="1121"/>
      <c r="AN35" s="1122"/>
      <c r="AO35" s="312">
        <v>443924</v>
      </c>
      <c r="AP35" s="312">
        <v>35608</v>
      </c>
      <c r="AQ35" s="313">
        <v>22520</v>
      </c>
      <c r="AR35" s="314">
        <v>58.1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506</v>
      </c>
      <c r="AL36" s="1121"/>
      <c r="AM36" s="1121"/>
      <c r="AN36" s="1122"/>
      <c r="AO36" s="312">
        <v>1889</v>
      </c>
      <c r="AP36" s="312">
        <v>152</v>
      </c>
      <c r="AQ36" s="313">
        <v>5045</v>
      </c>
      <c r="AR36" s="314">
        <v>-97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507</v>
      </c>
      <c r="AL37" s="1121"/>
      <c r="AM37" s="1121"/>
      <c r="AN37" s="1122"/>
      <c r="AO37" s="312" t="s">
        <v>488</v>
      </c>
      <c r="AP37" s="312" t="s">
        <v>488</v>
      </c>
      <c r="AQ37" s="313">
        <v>526</v>
      </c>
      <c r="AR37" s="314" t="s">
        <v>488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508</v>
      </c>
      <c r="AL38" s="1124"/>
      <c r="AM38" s="1124"/>
      <c r="AN38" s="1125"/>
      <c r="AO38" s="315" t="s">
        <v>488</v>
      </c>
      <c r="AP38" s="315" t="s">
        <v>488</v>
      </c>
      <c r="AQ38" s="316">
        <v>11</v>
      </c>
      <c r="AR38" s="304" t="s">
        <v>488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509</v>
      </c>
      <c r="AL39" s="1124"/>
      <c r="AM39" s="1124"/>
      <c r="AN39" s="1125"/>
      <c r="AO39" s="312" t="s">
        <v>488</v>
      </c>
      <c r="AP39" s="312" t="s">
        <v>488</v>
      </c>
      <c r="AQ39" s="313">
        <v>-1559</v>
      </c>
      <c r="AR39" s="314" t="s">
        <v>488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510</v>
      </c>
      <c r="AL40" s="1121"/>
      <c r="AM40" s="1121"/>
      <c r="AN40" s="1122"/>
      <c r="AO40" s="312">
        <v>-929033</v>
      </c>
      <c r="AP40" s="312">
        <v>-74519</v>
      </c>
      <c r="AQ40" s="313">
        <v>-58872</v>
      </c>
      <c r="AR40" s="314">
        <v>26.6</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288</v>
      </c>
      <c r="AL41" s="1127"/>
      <c r="AM41" s="1127"/>
      <c r="AN41" s="1128"/>
      <c r="AO41" s="312">
        <v>519497</v>
      </c>
      <c r="AP41" s="312">
        <v>41670</v>
      </c>
      <c r="AQ41" s="313">
        <v>28979</v>
      </c>
      <c r="AR41" s="314">
        <v>43.8</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480</v>
      </c>
      <c r="AN49" s="1115" t="s">
        <v>513</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1949321</v>
      </c>
      <c r="AN51" s="334">
        <v>142755</v>
      </c>
      <c r="AO51" s="335">
        <v>127.5</v>
      </c>
      <c r="AP51" s="336">
        <v>93492</v>
      </c>
      <c r="AQ51" s="337">
        <v>-13.6</v>
      </c>
      <c r="AR51" s="338">
        <v>141.1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1198027</v>
      </c>
      <c r="AN52" s="342">
        <v>87735</v>
      </c>
      <c r="AO52" s="343">
        <v>77.7</v>
      </c>
      <c r="AP52" s="344">
        <v>53316</v>
      </c>
      <c r="AQ52" s="345">
        <v>6</v>
      </c>
      <c r="AR52" s="346">
        <v>71.7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1596858</v>
      </c>
      <c r="AN53" s="334">
        <v>119204</v>
      </c>
      <c r="AO53" s="335">
        <v>-16.5</v>
      </c>
      <c r="AP53" s="336">
        <v>94796</v>
      </c>
      <c r="AQ53" s="337">
        <v>1.4</v>
      </c>
      <c r="AR53" s="338">
        <v>-17.899999999999999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1337667</v>
      </c>
      <c r="AN54" s="342">
        <v>99856</v>
      </c>
      <c r="AO54" s="343">
        <v>13.8</v>
      </c>
      <c r="AP54" s="344">
        <v>55781</v>
      </c>
      <c r="AQ54" s="345">
        <v>4.5999999999999996</v>
      </c>
      <c r="AR54" s="346">
        <v>9.1999999999999993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1874802</v>
      </c>
      <c r="AN55" s="334">
        <v>143564</v>
      </c>
      <c r="AO55" s="335">
        <v>20.399999999999999</v>
      </c>
      <c r="AP55" s="336">
        <v>85942</v>
      </c>
      <c r="AQ55" s="337">
        <v>-9.3000000000000007</v>
      </c>
      <c r="AR55" s="338">
        <v>29.7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1157245</v>
      </c>
      <c r="AN56" s="342">
        <v>88617</v>
      </c>
      <c r="AO56" s="343">
        <v>-11.3</v>
      </c>
      <c r="AP56" s="344">
        <v>48630</v>
      </c>
      <c r="AQ56" s="345">
        <v>-12.8</v>
      </c>
      <c r="AR56" s="346">
        <v>1.5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1108681</v>
      </c>
      <c r="AN57" s="334">
        <v>86643</v>
      </c>
      <c r="AO57" s="335">
        <v>-39.6</v>
      </c>
      <c r="AP57" s="336">
        <v>95007</v>
      </c>
      <c r="AQ57" s="337">
        <v>10.5</v>
      </c>
      <c r="AR57" s="338">
        <v>-50.1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804611</v>
      </c>
      <c r="AN58" s="342">
        <v>62880</v>
      </c>
      <c r="AO58" s="343">
        <v>-29</v>
      </c>
      <c r="AP58" s="344">
        <v>48509</v>
      </c>
      <c r="AQ58" s="345">
        <v>-0.2</v>
      </c>
      <c r="AR58" s="346">
        <v>-28.8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896785</v>
      </c>
      <c r="AN59" s="334">
        <v>71933</v>
      </c>
      <c r="AO59" s="335">
        <v>-17</v>
      </c>
      <c r="AP59" s="336">
        <v>98176</v>
      </c>
      <c r="AQ59" s="337">
        <v>3.3</v>
      </c>
      <c r="AR59" s="338">
        <v>-20.3</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550184</v>
      </c>
      <c r="AN60" s="342">
        <v>44131</v>
      </c>
      <c r="AO60" s="343">
        <v>-29.8</v>
      </c>
      <c r="AP60" s="344">
        <v>58489</v>
      </c>
      <c r="AQ60" s="345">
        <v>20.6</v>
      </c>
      <c r="AR60" s="346">
        <v>-50.4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1485289</v>
      </c>
      <c r="AN61" s="349">
        <v>112820</v>
      </c>
      <c r="AO61" s="350">
        <v>15</v>
      </c>
      <c r="AP61" s="351">
        <v>93483</v>
      </c>
      <c r="AQ61" s="352">
        <v>-1.5</v>
      </c>
      <c r="AR61" s="338">
        <v>16.5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1009547</v>
      </c>
      <c r="AN62" s="342">
        <v>76644</v>
      </c>
      <c r="AO62" s="343">
        <v>4.3</v>
      </c>
      <c r="AP62" s="344">
        <v>52945</v>
      </c>
      <c r="AQ62" s="345">
        <v>3.6</v>
      </c>
      <c r="AR62" s="346">
        <v>0.7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TlPIJjZp5jwCif4uxzf/XVGj1WnD6/7Kl4d+E4ExsrO44E82wVVqmOprMlzhciL5OgMoWatXqvtaagalNmn/dA==" saltValue="oK+h5PzDLJVZ5/vQf4RyU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1" spans="125:125" ht="13.5" hidden="1" customHeight="1" x14ac:dyDescent="0.15">
      <c r="DU121" s="259"/>
    </row>
  </sheetData>
  <sheetProtection algorithmName="SHA-512" hashValue="z3siT/WIeBlfwqLX3LgPmDYRYtBNRLdSCGwiTKAloYfSymdgDozAst92nqQw6sTAM1xW1zZE5awRlJlURyAyLQ==" saltValue="M766p3J4+GZGES5gI6A/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n3S4jUE1RoSCaFzJo3fe+K9yaouG9IA0in81HpKCsjSCvB6YbbDmLVVeKGomI1ndL1CSSo4MqipmyPrQVsyeYg==" saltValue="eLjofUtz+u5d8Yx4jgCe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25.52</v>
      </c>
      <c r="G47" s="12">
        <v>24.2</v>
      </c>
      <c r="H47" s="12">
        <v>22.74</v>
      </c>
      <c r="I47" s="12">
        <v>21.79</v>
      </c>
      <c r="J47" s="13">
        <v>20.55</v>
      </c>
    </row>
    <row r="48" spans="2:10" ht="57.75" customHeight="1" x14ac:dyDescent="0.15">
      <c r="B48" s="14"/>
      <c r="C48" s="1141" t="s">
        <v>4</v>
      </c>
      <c r="D48" s="1141"/>
      <c r="E48" s="1142"/>
      <c r="F48" s="15">
        <v>10.39</v>
      </c>
      <c r="G48" s="16">
        <v>10.15</v>
      </c>
      <c r="H48" s="16">
        <v>10.08</v>
      </c>
      <c r="I48" s="16">
        <v>10.210000000000001</v>
      </c>
      <c r="J48" s="17">
        <v>10.89</v>
      </c>
    </row>
    <row r="49" spans="2:10" ht="57.75" customHeight="1" thickBot="1" x14ac:dyDescent="0.2">
      <c r="B49" s="18"/>
      <c r="C49" s="1143" t="s">
        <v>5</v>
      </c>
      <c r="D49" s="1143"/>
      <c r="E49" s="1144"/>
      <c r="F49" s="19">
        <v>2.64</v>
      </c>
      <c r="G49" s="20">
        <v>7.0000000000000007E-2</v>
      </c>
      <c r="H49" s="20">
        <v>5.09</v>
      </c>
      <c r="I49" s="20" t="s">
        <v>532</v>
      </c>
      <c r="J49" s="21" t="s">
        <v>533</v>
      </c>
    </row>
    <row r="50" spans="2:10" x14ac:dyDescent="0.15"/>
  </sheetData>
  <sheetProtection algorithmName="SHA-512" hashValue="VgyKaZ3vX8OgS8k6pskpTjUa71eescwwh+iicGR+wl05bZtb7yyaihNaefX3IFoMszOXdr2EsTNgBeTowV2xpQ==" saltValue="yyki16UsINxQqYESseMO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本間　裕行</cp:lastModifiedBy>
  <cp:lastPrinted>2025-03-13T04:18:58Z</cp:lastPrinted>
  <dcterms:created xsi:type="dcterms:W3CDTF">2025-02-19T00:54:58Z</dcterms:created>
  <dcterms:modified xsi:type="dcterms:W3CDTF">2025-03-13T04:21:54Z</dcterms:modified>
  <cp:category/>
</cp:coreProperties>
</file>