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940" windowWidth="19230" windowHeight="5985" tabRatio="924"/>
  </bookViews>
  <sheets>
    <sheet name="総括表" sheetId="24" r:id="rId1"/>
    <sheet name="普通会計の状況" sheetId="25" r:id="rId2"/>
    <sheet name="各会計、関係団体の財政状況及び健全化判断比率" sheetId="26" r:id="rId3"/>
    <sheet name="財政比較分析表" sheetId="27" r:id="rId4"/>
    <sheet name="経常経費分析表（経常収支比率の分析）" sheetId="28" r:id="rId5"/>
    <sheet name="経常経費分析表（人件費・公債費・普通建設事業費の分析）" sheetId="29" r:id="rId6"/>
    <sheet name="性質別歳出決算分析表（住民一人当たりのコスト）" sheetId="30" r:id="rId7"/>
    <sheet name="目的別歳出決算分析表（住民一人当たりのコスト）" sheetId="31" r:id="rId8"/>
    <sheet name="実質収支比率等に係る経年分析" sheetId="32" r:id="rId9"/>
    <sheet name="連結実質赤字比率に係る赤字・黒字の構成分析" sheetId="33" r:id="rId10"/>
    <sheet name="実質公債費比率（分子）の構造" sheetId="34" r:id="rId11"/>
    <sheet name="将来負担比率（分子）の構造" sheetId="35" r:id="rId12"/>
    <sheet name="公会計指標分析・財政指標組合せ分析表" sheetId="21" r:id="rId13"/>
    <sheet name="施設類型別ストック情報分析表①" sheetId="22" r:id="rId14"/>
    <sheet name="施設類型別ストック情報分析表②" sheetId="23"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DG43" i="24" l="1"/>
  <c r="CQ43" i="24"/>
  <c r="CO43" i="24" s="1"/>
  <c r="BY43" i="24"/>
  <c r="BE43" i="24"/>
  <c r="AM43" i="24"/>
  <c r="U43" i="24"/>
  <c r="E43" i="24"/>
  <c r="C43" i="24" s="1"/>
  <c r="DG42" i="24"/>
  <c r="CQ42" i="24"/>
  <c r="CO42" i="24" s="1"/>
  <c r="BY42" i="24"/>
  <c r="BE42" i="24"/>
  <c r="AM42" i="24"/>
  <c r="U42" i="24"/>
  <c r="E42" i="24"/>
  <c r="C42" i="24"/>
  <c r="DG41" i="24"/>
  <c r="CQ41" i="24"/>
  <c r="CO41" i="24" s="1"/>
  <c r="BY41" i="24"/>
  <c r="BE41" i="24"/>
  <c r="AM41" i="24"/>
  <c r="U41" i="24"/>
  <c r="E41" i="24"/>
  <c r="C41" i="24"/>
  <c r="DG40" i="24"/>
  <c r="CQ40" i="24"/>
  <c r="CO40" i="24" s="1"/>
  <c r="BY40" i="24"/>
  <c r="BE40" i="24"/>
  <c r="AM40" i="24"/>
  <c r="U40" i="24"/>
  <c r="E40" i="24"/>
  <c r="C40" i="24"/>
  <c r="DG39" i="24"/>
  <c r="CQ39" i="24"/>
  <c r="CO39" i="24" s="1"/>
  <c r="BY39" i="24"/>
  <c r="BE39" i="24"/>
  <c r="AM39" i="24"/>
  <c r="U39" i="24"/>
  <c r="E39" i="24"/>
  <c r="C39" i="24"/>
  <c r="DG38" i="24"/>
  <c r="CQ38" i="24"/>
  <c r="CO38" i="24" s="1"/>
  <c r="BY38" i="24"/>
  <c r="BE38" i="24"/>
  <c r="AM38" i="24"/>
  <c r="U38" i="24"/>
  <c r="E38" i="24"/>
  <c r="C38" i="24"/>
  <c r="DG37" i="24"/>
  <c r="CQ37" i="24"/>
  <c r="CO37" i="24" s="1"/>
  <c r="BY37" i="24"/>
  <c r="BE37" i="24"/>
  <c r="AM37" i="24"/>
  <c r="U37" i="24"/>
  <c r="E37" i="24"/>
  <c r="C37" i="24"/>
  <c r="DG36" i="24"/>
  <c r="CQ36" i="24"/>
  <c r="CO36" i="24" s="1"/>
  <c r="BY36" i="24"/>
  <c r="BG36" i="24"/>
  <c r="AM36" i="24"/>
  <c r="W36" i="24"/>
  <c r="E36" i="24"/>
  <c r="C36" i="24"/>
  <c r="DG35" i="24"/>
  <c r="CQ35" i="24"/>
  <c r="CO35" i="24" s="1"/>
  <c r="BY35" i="24"/>
  <c r="BG35" i="24"/>
  <c r="AM35" i="24"/>
  <c r="W35" i="24"/>
  <c r="E35" i="24"/>
  <c r="C35" i="24"/>
  <c r="DG34" i="24"/>
  <c r="CQ34" i="24"/>
  <c r="BY34" i="24"/>
  <c r="BG34" i="24"/>
  <c r="AO34" i="24"/>
  <c r="W34" i="24"/>
  <c r="U34" i="24" s="1"/>
  <c r="U35" i="24" s="1"/>
  <c r="U36" i="24" s="1"/>
  <c r="E34" i="24"/>
  <c r="C34" i="24"/>
  <c r="AM34" i="24" l="1"/>
  <c r="BE34" i="24" s="1"/>
  <c r="BE35" i="24" l="1"/>
  <c r="BE36" i="24" s="1"/>
  <c r="BW34" i="24" l="1"/>
  <c r="BW35" i="24" l="1"/>
  <c r="BW36" i="24" s="1"/>
  <c r="BW37" i="24" s="1"/>
  <c r="BW38" i="24" s="1"/>
  <c r="BW39" i="24" s="1"/>
  <c r="BW40" i="24" s="1"/>
  <c r="BW41" i="24" s="1"/>
  <c r="BW42" i="24" s="1"/>
  <c r="BW43" i="24"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CO34" i="24" l="1"/>
</calcChain>
</file>

<file path=xl/sharedStrings.xml><?xml version="1.0" encoding="utf-8"?>
<sst xmlns="http://schemas.openxmlformats.org/spreadsheetml/2006/main" count="1079" uniqueCount="568">
  <si>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</si>
  <si>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</si>
  <si>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</si>
  <si>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</si>
  <si>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</si>
  <si>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</si>
  <si>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</si>
  <si>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</si>
  <si>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t>
  </si>
  <si>
    <t>公営企業債の元利償還金に対する繰入金</t>
  </si>
  <si>
    <t>組合等が起こした地方債の元利償還金に対する負担金等</t>
  </si>
  <si>
    <t>債務負担行為に基づく支出額</t>
  </si>
  <si>
    <t>算入公債費等</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</si>
  <si>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</si>
  <si>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</si>
  <si>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</si>
  <si>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</si>
  <si>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</si>
  <si>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</si>
  <si>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</si>
  <si>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</si>
  <si>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</si>
  <si>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</si>
  <si>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</si>
  <si>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</si>
  <si>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</si>
  <si>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</si>
  <si>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</si>
  <si>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</si>
  <si>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</si>
  <si>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</si>
  <si>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</si>
  <si>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</si>
  <si>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</si>
  <si>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</si>
  <si>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</si>
  <si>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</si>
  <si>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</si>
  <si>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</si>
  <si>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</si>
  <si>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</si>
  <si>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</si>
  <si>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</si>
  <si>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</si>
  <si>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</si>
  <si>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</si>
  <si>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</si>
  <si>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</si>
  <si>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</si>
  <si>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</si>
  <si>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総括表（市町村）</t>
    <rPh sb="0" eb="2">
      <t>ソウカツ</t>
    </rPh>
    <rPh sb="2" eb="3">
      <t>ヒョウ</t>
    </rPh>
    <rPh sb="4" eb="7">
      <t>シチョウソン</t>
    </rPh>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</si>
  <si>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</si>
  <si>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</si>
  <si>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</si>
  <si>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</si>
  <si>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</si>
  <si>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</si>
  <si>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経常収支比率</t>
    <rPh sb="0" eb="2">
      <t>ケイジョウ</t>
    </rPh>
    <rPh sb="2" eb="4">
      <t>シュウシ</t>
    </rPh>
    <rPh sb="4" eb="6">
      <t>ヒリツ</t>
    </rPh>
    <phoneticPr fontId="5"/>
  </si>
  <si>
    <t>市町村名</t>
    <rPh sb="0" eb="3">
      <t>シチョウソン</t>
    </rPh>
    <rPh sb="3" eb="4">
      <t>メイ</t>
    </rPh>
    <phoneticPr fontId="5"/>
  </si>
  <si>
    <t>地方交付税種地</t>
    <rPh sb="0" eb="2">
      <t>チホウ</t>
    </rPh>
    <rPh sb="2" eb="5">
      <t>コウフゼイ</t>
    </rPh>
    <rPh sb="5" eb="6">
      <t>シュ</t>
    </rPh>
    <rPh sb="6" eb="7">
      <t>チ</t>
    </rPh>
    <phoneticPr fontId="5"/>
  </si>
  <si>
    <t>財源超過</t>
    <rPh sb="0" eb="2">
      <t>ザイゲン</t>
    </rPh>
    <rPh sb="2" eb="4">
      <t>チョウカ</t>
    </rPh>
    <phoneticPr fontId="5"/>
  </si>
  <si>
    <t>首都</t>
    <rPh sb="0" eb="2">
      <t>シュト</t>
    </rPh>
    <phoneticPr fontId="5"/>
  </si>
  <si>
    <t>標準財政規模</t>
    <rPh sb="0" eb="2">
      <t>ヒョウジュン</t>
    </rPh>
    <rPh sb="2" eb="4">
      <t>ザイセイ</t>
    </rPh>
    <rPh sb="4" eb="6">
      <t>キボ</t>
    </rPh>
    <phoneticPr fontId="5"/>
  </si>
  <si>
    <t>近畿</t>
    <rPh sb="0" eb="2">
      <t>キンキ</t>
    </rPh>
    <phoneticPr fontId="5"/>
  </si>
  <si>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</si>
  <si>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</si>
  <si>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</si>
  <si>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</si>
  <si>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</si>
  <si>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</si>
  <si>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</si>
  <si>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</si>
  <si>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</si>
  <si>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山振</t>
    <rPh sb="0" eb="1">
      <t>ヤマ</t>
    </rPh>
    <rPh sb="1" eb="2">
      <t>フ</t>
    </rPh>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</si>
  <si>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</si>
  <si>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</si>
  <si>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</si>
  <si>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</si>
  <si>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</si>
  <si>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　連結実質赤字比率</t>
    <rPh sb="1" eb="3">
      <t>レンケツ</t>
    </rPh>
    <rPh sb="3" eb="5">
      <t>ジッシツ</t>
    </rPh>
    <rPh sb="5" eb="7">
      <t>アカジ</t>
    </rPh>
    <rPh sb="7" eb="9">
      <t>ヒリツ</t>
    </rPh>
    <phoneticPr fontId="5"/>
  </si>
  <si>
    <t>第1次</t>
    <rPh sb="0" eb="1">
      <t>ダイ</t>
    </rPh>
    <rPh sb="2" eb="3">
      <t>ジ</t>
    </rPh>
    <phoneticPr fontId="5"/>
  </si>
  <si>
    <t>指数表選定</t>
    <rPh sb="0" eb="2">
      <t>シスウ</t>
    </rPh>
    <rPh sb="2" eb="3">
      <t>ヒョウ</t>
    </rPh>
    <rPh sb="3" eb="5">
      <t>センテイ</t>
    </rPh>
    <phoneticPr fontId="5"/>
  </si>
  <si>
    <t>　実質公債費比率</t>
    <rPh sb="1" eb="3">
      <t>ジッシツ</t>
    </rPh>
    <rPh sb="3" eb="6">
      <t>コウサイヒ</t>
    </rPh>
    <rPh sb="6" eb="8">
      <t>ヒリツ</t>
    </rPh>
    <phoneticPr fontId="5"/>
  </si>
  <si>
    <t>　将来負担比率</t>
    <rPh sb="1" eb="3">
      <t>ショウライ</t>
    </rPh>
    <rPh sb="3" eb="5">
      <t>フタン</t>
    </rPh>
    <rPh sb="5" eb="7">
      <t>ヒリツ</t>
    </rPh>
    <phoneticPr fontId="5"/>
  </si>
  <si>
    <t>第2次</t>
    <rPh sb="0" eb="1">
      <t>ダイ</t>
    </rPh>
    <rPh sb="2" eb="3">
      <t>ジ</t>
    </rPh>
    <phoneticPr fontId="5"/>
  </si>
  <si>
    <t>増減率  (％)</t>
    <rPh sb="0" eb="2">
      <t>ゾウゲン</t>
    </rPh>
    <rPh sb="2" eb="3">
      <t>リツ</t>
    </rPh>
    <phoneticPr fontId="5"/>
  </si>
  <si>
    <t>第3次</t>
    <rPh sb="0" eb="1">
      <t>ダイ</t>
    </rPh>
    <rPh sb="2" eb="3">
      <t>ジ</t>
    </rPh>
    <phoneticPr fontId="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</si>
  <si>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</si>
  <si>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</si>
  <si>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</si>
  <si>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</si>
  <si>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</si>
  <si>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</si>
  <si>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</si>
  <si>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</si>
  <si>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</si>
  <si>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</si>
  <si>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</si>
  <si>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</si>
  <si>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</si>
  <si>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</si>
  <si>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</si>
  <si>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</si>
  <si>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</si>
  <si>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</si>
  <si>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</si>
  <si>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</si>
  <si>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</si>
  <si>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</si>
  <si>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</si>
  <si>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</si>
  <si>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</si>
  <si>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</si>
  <si>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</si>
  <si>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</si>
  <si>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</si>
  <si>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</si>
  <si>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</si>
  <si>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</si>
  <si>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</si>
  <si>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</si>
  <si>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</si>
  <si>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</si>
  <si>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</si>
  <si>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</si>
  <si>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rPh sb="0" eb="2">
      <t>コウバン</t>
    </rPh>
    <phoneticPr fontId="5"/>
  </si>
  <si>
    <t>会計名</t>
    <rPh sb="0" eb="2">
      <t>カイケイ</t>
    </rPh>
    <rPh sb="2" eb="3">
      <t>メイ</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</si>
  <si>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</si>
  <si>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</si>
  <si>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</si>
  <si>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</si>
  <si>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</si>
  <si>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</si>
  <si>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</si>
  <si>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</si>
  <si>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</si>
  <si>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</si>
  <si>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</si>
  <si>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</si>
  <si>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</si>
  <si>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</si>
  <si>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</si>
  <si>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</si>
  <si>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</si>
  <si>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</si>
  <si>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</si>
  <si>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</si>
  <si>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</si>
  <si>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</si>
  <si>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</si>
  <si>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13"/>
  </si>
  <si>
    <t>民生費</t>
  </si>
  <si>
    <t>株式等譲渡所得割交付金</t>
    <rPh sb="0" eb="2">
      <t>カブシキ</t>
    </rPh>
    <rPh sb="2" eb="3">
      <t>トウ</t>
    </rPh>
    <rPh sb="3" eb="5">
      <t>ジョウト</t>
    </rPh>
    <rPh sb="5" eb="7">
      <t>ショトク</t>
    </rPh>
    <rPh sb="7" eb="8">
      <t>ワリ</t>
    </rPh>
    <rPh sb="8" eb="11">
      <t>コウフキン</t>
    </rPh>
    <phoneticPr fontId="13"/>
  </si>
  <si>
    <t>衛生費</t>
  </si>
  <si>
    <t>地方消費税交付金</t>
  </si>
  <si>
    <t>労働費</t>
  </si>
  <si>
    <t>ゴルフ場利用税交付金</t>
  </si>
  <si>
    <t>農林水産業費</t>
  </si>
  <si>
    <t>特別地方消費税交付金</t>
  </si>
  <si>
    <t>商工費</t>
  </si>
  <si>
    <t>自動車取得税交付金</t>
  </si>
  <si>
    <t>土木費</t>
  </si>
  <si>
    <t>軽油引取税交付金</t>
  </si>
  <si>
    <t>消防費</t>
  </si>
  <si>
    <t>教育費</t>
  </si>
  <si>
    <t>地方交付税</t>
  </si>
  <si>
    <t>災害復旧費</t>
  </si>
  <si>
    <t>公債費</t>
  </si>
  <si>
    <t>諸支出金</t>
    <rPh sb="3" eb="4">
      <t>キン</t>
    </rPh>
    <phoneticPr fontId="18"/>
  </si>
  <si>
    <t>目的税</t>
  </si>
  <si>
    <t>歳出合計</t>
  </si>
  <si>
    <t>分担金・負担金</t>
  </si>
  <si>
    <t>性質別歳出の状況（単位 千円・％）</t>
    <rPh sb="0" eb="2">
      <t>セイシツ</t>
    </rPh>
    <phoneticPr fontId="5"/>
  </si>
  <si>
    <t>使用料</t>
  </si>
  <si>
    <t>決算額</t>
  </si>
  <si>
    <t>経常経費充当一般財源等</t>
  </si>
  <si>
    <t>経常収支比率</t>
    <rPh sb="0" eb="2">
      <t>ケイジョウ</t>
    </rPh>
    <rPh sb="2" eb="4">
      <t>シュウシ</t>
    </rPh>
    <rPh sb="4" eb="6">
      <t>ヒリツ</t>
    </rPh>
    <phoneticPr fontId="14"/>
  </si>
  <si>
    <t>手数料</t>
  </si>
  <si>
    <t>義務的経費計</t>
    <rPh sb="0" eb="3">
      <t>ギムテキ</t>
    </rPh>
    <rPh sb="3" eb="5">
      <t>ケイヒ</t>
    </rPh>
    <rPh sb="5" eb="6">
      <t>ケイ</t>
    </rPh>
    <phoneticPr fontId="5"/>
  </si>
  <si>
    <t>国庫支出金</t>
  </si>
  <si>
    <t>国有提供交付金(特別区財調交付金)</t>
  </si>
  <si>
    <t>旧法による税</t>
  </si>
  <si>
    <t>　　うち職員給</t>
    <rPh sb="4" eb="6">
      <t>ショクイン</t>
    </rPh>
    <rPh sb="6" eb="7">
      <t>キュウ</t>
    </rPh>
    <phoneticPr fontId="5"/>
  </si>
  <si>
    <t>都道府県支出金</t>
  </si>
  <si>
    <t>合計</t>
  </si>
  <si>
    <t>財産収入</t>
  </si>
  <si>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</si>
  <si>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</si>
  <si>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</si>
  <si>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</si>
  <si>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</si>
  <si>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</si>
  <si>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</si>
  <si>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繰越金</t>
  </si>
  <si>
    <t>市町村民税</t>
    <rPh sb="0" eb="3">
      <t>シチョウソン</t>
    </rPh>
    <rPh sb="3" eb="4">
      <t>ミン</t>
    </rPh>
    <rPh sb="4" eb="5">
      <t>ゼイ</t>
    </rPh>
    <phoneticPr fontId="5"/>
  </si>
  <si>
    <t>諸収入</t>
  </si>
  <si>
    <t>純固定資産税</t>
    <rPh sb="0" eb="1">
      <t>ジュン</t>
    </rPh>
    <rPh sb="1" eb="3">
      <t>コテイ</t>
    </rPh>
    <rPh sb="3" eb="6">
      <t>シサンゼイ</t>
    </rPh>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</si>
  <si>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</si>
  <si>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</si>
  <si>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</si>
  <si>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</si>
  <si>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</si>
  <si>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実質収支</t>
    <rPh sb="0" eb="2">
      <t>ジッシツ</t>
    </rPh>
    <rPh sb="2" eb="4">
      <t>シュウシ</t>
    </rPh>
    <phoneticPr fontId="5"/>
  </si>
  <si>
    <t>再差引収支</t>
    <rPh sb="0" eb="1">
      <t>サイ</t>
    </rPh>
    <rPh sb="1" eb="3">
      <t>サシヒキ</t>
    </rPh>
    <rPh sb="3" eb="5">
      <t>シュウシ</t>
    </rPh>
    <phoneticPr fontId="5"/>
  </si>
  <si>
    <t>　補助費等</t>
    <rPh sb="1" eb="3">
      <t>ホジョ</t>
    </rPh>
    <rPh sb="3" eb="4">
      <t>ヒ</t>
    </rPh>
    <rPh sb="4" eb="5">
      <t>トウ</t>
    </rPh>
    <phoneticPr fontId="5"/>
  </si>
  <si>
    <t>加入世帯数(世帯)</t>
  </si>
  <si>
    <t>被保険者数(人)</t>
  </si>
  <si>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</si>
  <si>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</si>
  <si>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</si>
  <si>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</si>
  <si>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</si>
  <si>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平成28年度</t>
  </si>
  <si>
    <t>山形県遊佐町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</si>
  <si>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</si>
  <si>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</si>
  <si>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</si>
  <si>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</si>
  <si>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他会計等
からの
繰入金</t>
    <rPh sb="9" eb="11">
      <t>クリイレ</t>
    </rPh>
    <rPh sb="11" eb="12">
      <t>キン</t>
    </rPh>
    <phoneticPr fontId="23"/>
  </si>
  <si>
    <t>備考</t>
    <rPh sb="0" eb="2">
      <t>ビコウ</t>
    </rPh>
    <phoneticPr fontId="5"/>
  </si>
  <si>
    <t>地方公社・第三セクター等名</t>
    <rPh sb="12" eb="13">
      <t>メイ</t>
    </rPh>
    <phoneticPr fontId="5"/>
  </si>
  <si>
    <t>当該団体からの債務保証に係る債務残高</t>
    <rPh sb="9" eb="11">
      <t>ホショウ</t>
    </rPh>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</si>
  <si>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</si>
  <si>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</si>
  <si>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</si>
  <si>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</si>
  <si>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資金不足
比率</t>
    <rPh sb="0" eb="2">
      <t>シキン</t>
    </rPh>
    <rPh sb="2" eb="4">
      <t>フソク</t>
    </rPh>
    <rPh sb="5" eb="7">
      <t>ヒリツ</t>
    </rPh>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</si>
  <si>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</si>
  <si>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</si>
  <si>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</si>
  <si>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</si>
  <si>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</si>
  <si>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</si>
  <si>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</si>
  <si>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</si>
  <si>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</si>
  <si>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</si>
  <si>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</si>
  <si>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</si>
  <si>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</si>
  <si>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</si>
  <si>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</si>
  <si>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</si>
  <si>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</si>
  <si>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</si>
  <si>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</si>
  <si>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</si>
  <si>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</si>
  <si>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</si>
  <si>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</si>
  <si>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</si>
  <si>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</si>
  <si>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</si>
  <si>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</si>
  <si>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</si>
  <si>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</si>
  <si>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</si>
  <si>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</si>
  <si>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</si>
  <si>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</si>
  <si>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</si>
  <si>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</si>
  <si>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</si>
  <si>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</si>
  <si>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</si>
  <si>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</si>
  <si>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</si>
  <si>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</si>
  <si>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</si>
  <si>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</si>
  <si>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</si>
  <si>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将来負担比率（(Ｅ)－(Ｆ)）／（(Ｃ)－(Ｄ)）×１００</t>
    <rPh sb="0" eb="2">
      <t>ショウライ</t>
    </rPh>
    <rPh sb="2" eb="4">
      <t>フタン</t>
    </rPh>
    <rPh sb="4" eb="6">
      <t>ヒリツ</t>
    </rPh>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</si>
  <si>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</si>
  <si>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</si>
  <si>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</si>
  <si>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</si>
  <si>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</si>
  <si>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</si>
  <si>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特定財源の額</t>
    <rPh sb="0" eb="2">
      <t>トクテイ</t>
    </rPh>
    <rPh sb="2" eb="4">
      <t>ザイゲン</t>
    </rPh>
    <rPh sb="5" eb="6">
      <t>ガク</t>
    </rPh>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</si>
  <si>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</si>
  <si>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</si>
  <si>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</si>
  <si>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</si>
  <si>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実質公債費比率</t>
    <rPh sb="0" eb="2">
      <t>ジッシツ</t>
    </rPh>
    <rPh sb="2" eb="5">
      <t>コウサイヒ</t>
    </rPh>
    <rPh sb="5" eb="7">
      <t>ヒリツ</t>
    </rPh>
    <phoneticPr fontId="14"/>
  </si>
  <si>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</si>
  <si>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</si>
  <si>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</si>
  <si>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</si>
  <si>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</si>
  <si>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</si>
  <si>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</si>
  <si>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</si>
  <si>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</si>
  <si>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</si>
  <si>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</si>
  <si>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</si>
  <si>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</si>
  <si>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</si>
  <si>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</si>
  <si>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</si>
  <si>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</si>
  <si>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</si>
  <si>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</si>
  <si>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</si>
  <si>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</si>
  <si>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</si>
  <si>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</si>
  <si>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</si>
  <si>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</si>
  <si>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</si>
  <si>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</si>
  <si>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</si>
  <si>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</si>
  <si>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</si>
  <si>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</si>
  <si>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</si>
  <si>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</si>
  <si>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</si>
  <si>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</si>
  <si>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</si>
  <si>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</si>
  <si>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</si>
  <si>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</si>
  <si>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</si>
  <si>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</si>
  <si>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</si>
  <si>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</si>
  <si>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</si>
  <si>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</si>
  <si>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</si>
  <si>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</si>
  <si>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</si>
  <si>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</si>
  <si>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</si>
  <si>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</si>
  <si>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</si>
  <si>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</si>
  <si>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</si>
  <si>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</si>
  <si>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一般会計</t>
  </si>
  <si>
    <t>水道事業会計</t>
  </si>
  <si>
    <t>国民健康保険特別会計</t>
  </si>
  <si>
    <t>介護保険特別会計</t>
  </si>
  <si>
    <t>簡易水道特別会計</t>
  </si>
  <si>
    <t>公共下水道事業特別会計</t>
  </si>
  <si>
    <t>地域集落排水事業特別会計</t>
  </si>
  <si>
    <t>後期高齢者医療特別会計</t>
  </si>
  <si>
    <t>その他会計（赤字）</t>
  </si>
  <si>
    <t>その他会計（黒字）</t>
  </si>
  <si>
    <t>酒田地区広域行政組合</t>
  </si>
  <si>
    <t>庄内広域行政組合（普通会計分）</t>
  </si>
  <si>
    <t>庄内広域行政組合（青果市場事業特別会計分）</t>
  </si>
  <si>
    <t>庄内広域行政組合（庄内食肉流通センター事業特別会計分）</t>
  </si>
  <si>
    <t>山形県消防補償等組合</t>
  </si>
  <si>
    <t>山形県自治会館管理組合</t>
  </si>
  <si>
    <t>山形県市町村職員退職手当組合</t>
  </si>
  <si>
    <t>山形県市町村交通災害共済組合</t>
  </si>
  <si>
    <t>山形県後期高齢者医療広域連合（普通会計分）</t>
  </si>
  <si>
    <t>山形県後期高齢者医療広域連合（事業会計分）</t>
  </si>
  <si>
    <t>遊佐町総合交流促進施設</t>
    <rPh sb="0" eb="3">
      <t>ユザマチ</t>
    </rPh>
    <rPh sb="3" eb="5">
      <t>ソウゴウ</t>
    </rPh>
    <rPh sb="5" eb="7">
      <t>コウリュウ</t>
    </rPh>
    <rPh sb="7" eb="9">
      <t>ソクシン</t>
    </rPh>
    <rPh sb="9" eb="11">
      <t>シセツ</t>
    </rPh>
    <phoneticPr fontId="30"/>
  </si>
  <si>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</si>
  <si>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</si>
  <si>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</si>
  <si>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</si>
  <si>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</si>
  <si>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</si>
  <si>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</si>
  <si>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</si>
  <si>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</si>
  <si>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</si>
  <si>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将来負担比率、有形固定資産減価償却率とも前年度より増加し、類似団体平均を上回っている。公共施設等総合管理計画に基づき、定期的な点検や診断結果に基づく計画的な保全による長寿命化や、施設保有量の最適化に向けた取り組みを行う。</t>
    <phoneticPr fontId="2"/>
  </si>
  <si>
    <t>有形固定資産減価償却率</t>
    <phoneticPr fontId="5"/>
  </si>
  <si>
    <t>実質公債費比率は類似団体と比較して低い水準にあり、近年は微減傾向となっているが、将来負担比率は類似団体と比較すると高い状況にある。平成２２年度から借り入れが始まった過疎債の償還が平成２６年度より始まり、以降の年度においては徐々に実質公債費比率が上昇していくことが考えられるため、これまで以上に公債費の適正化に取り組んでいく必要がある。</t>
    <phoneticPr fontId="5"/>
  </si>
  <si>
    <t>平成28年度　財政状況資料集</t>
    <phoneticPr fontId="5"/>
  </si>
  <si>
    <t>都道府県名</t>
    <phoneticPr fontId="5"/>
  </si>
  <si>
    <t>山形県</t>
    <phoneticPr fontId="5"/>
  </si>
  <si>
    <t>市町村類型</t>
    <phoneticPr fontId="5"/>
  </si>
  <si>
    <t>Ⅲ－１</t>
    <phoneticPr fontId="5"/>
  </si>
  <si>
    <t>指定団体等の指定状況</t>
    <phoneticPr fontId="5"/>
  </si>
  <si>
    <t>歳入総額</t>
    <phoneticPr fontId="18"/>
  </si>
  <si>
    <t>×</t>
    <phoneticPr fontId="5"/>
  </si>
  <si>
    <t>歳出総額</t>
    <phoneticPr fontId="18"/>
  </si>
  <si>
    <t>遊佐町</t>
    <phoneticPr fontId="5"/>
  </si>
  <si>
    <t>2-2</t>
    <phoneticPr fontId="5"/>
  </si>
  <si>
    <t>歳入歳出差引</t>
    <phoneticPr fontId="18"/>
  </si>
  <si>
    <t>　　(※1)</t>
    <phoneticPr fontId="5"/>
  </si>
  <si>
    <t>×</t>
    <phoneticPr fontId="5"/>
  </si>
  <si>
    <t>翌年度に繰越すべき財源</t>
    <phoneticPr fontId="5"/>
  </si>
  <si>
    <t>×</t>
    <phoneticPr fontId="5"/>
  </si>
  <si>
    <t>実質収支</t>
    <phoneticPr fontId="18"/>
  </si>
  <si>
    <t>単年度収支</t>
    <phoneticPr fontId="18"/>
  </si>
  <si>
    <t>○</t>
    <phoneticPr fontId="5"/>
  </si>
  <si>
    <t>積立金</t>
    <phoneticPr fontId="18"/>
  </si>
  <si>
    <t>健全化判断比率</t>
    <phoneticPr fontId="5"/>
  </si>
  <si>
    <t>-8.2</t>
    <phoneticPr fontId="5"/>
  </si>
  <si>
    <t>×</t>
    <phoneticPr fontId="5"/>
  </si>
  <si>
    <t>繰上償還金</t>
    <phoneticPr fontId="18"/>
  </si>
  <si>
    <t>-</t>
    <phoneticPr fontId="5"/>
  </si>
  <si>
    <t>29.01.01(人)</t>
    <phoneticPr fontId="5"/>
  </si>
  <si>
    <t>積立金取崩し額</t>
    <phoneticPr fontId="18"/>
  </si>
  <si>
    <t>-</t>
    <phoneticPr fontId="5"/>
  </si>
  <si>
    <t>うち日本人(人)</t>
    <phoneticPr fontId="5"/>
  </si>
  <si>
    <t>○</t>
    <phoneticPr fontId="5"/>
  </si>
  <si>
    <t>実質単年度収支</t>
    <phoneticPr fontId="18"/>
  </si>
  <si>
    <t>28.01.01(人)</t>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</si>
  <si>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</si>
  <si>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</si>
  <si>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-2.1</t>
    <phoneticPr fontId="5"/>
  </si>
  <si>
    <t>基準財政需要額</t>
    <phoneticPr fontId="18"/>
  </si>
  <si>
    <t>うち日本人(％)</t>
    <phoneticPr fontId="5"/>
  </si>
  <si>
    <t>-2.2</t>
    <phoneticPr fontId="5"/>
  </si>
  <si>
    <t>標準税収入額等</t>
    <phoneticPr fontId="18"/>
  </si>
  <si>
    <t>教育長</t>
    <phoneticPr fontId="5"/>
  </si>
  <si>
    <t>*</t>
    <phoneticPr fontId="5"/>
  </si>
  <si>
    <t>一般会計等の一覧</t>
    <phoneticPr fontId="5"/>
  </si>
  <si>
    <t>項番</t>
    <phoneticPr fontId="5"/>
  </si>
  <si>
    <t>会計名</t>
    <phoneticPr fontId="5"/>
  </si>
  <si>
    <t>組合等名</t>
    <phoneticPr fontId="5"/>
  </si>
  <si>
    <r>
      <t>(※</t>
    </r>
    <r>
      <rPr>
        <sz val="9"/>
        <color indexed="8"/>
        <rFont val="ＭＳ ゴシック"/>
        <family val="3"/>
        <charset val="128"/>
      </rPr>
      <t>3</t>
    </r>
    <r>
      <rPr>
        <sz val="9"/>
        <color indexed="8"/>
        <rFont val="ＭＳ ゴシック"/>
        <family val="3"/>
        <charset val="128"/>
      </rPr>
      <t>)</t>
    </r>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</si>
  <si>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</si>
  <si>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</si>
  <si>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</si>
  <si>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</si>
  <si>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山形県遊佐町</t>
    <phoneticPr fontId="18"/>
  </si>
  <si>
    <t>歳出の状況（単位 千円・％）</t>
    <phoneticPr fontId="5"/>
  </si>
  <si>
    <t>目的別歳出の状況（単位 千円・％）</t>
    <phoneticPr fontId="5"/>
  </si>
  <si>
    <t>地方譲与税</t>
    <phoneticPr fontId="5"/>
  </si>
  <si>
    <t>　法定普通税</t>
    <phoneticPr fontId="5"/>
  </si>
  <si>
    <t>-</t>
    <phoneticPr fontId="18"/>
  </si>
  <si>
    <t>　　市町村民税</t>
    <phoneticPr fontId="5"/>
  </si>
  <si>
    <t>　　　個人均等割</t>
    <phoneticPr fontId="5"/>
  </si>
  <si>
    <t>　　　所得割</t>
    <phoneticPr fontId="5"/>
  </si>
  <si>
    <t>　　　法人均等割</t>
    <phoneticPr fontId="5"/>
  </si>
  <si>
    <t>　　　法人税割</t>
    <phoneticPr fontId="5"/>
  </si>
  <si>
    <t>　　固定資産税</t>
    <phoneticPr fontId="5"/>
  </si>
  <si>
    <t>　　　うち純固定資産税</t>
    <phoneticPr fontId="5"/>
  </si>
  <si>
    <t>　　軽自動車税</t>
    <phoneticPr fontId="5"/>
  </si>
  <si>
    <t>地方特例交付金</t>
    <phoneticPr fontId="8"/>
  </si>
  <si>
    <t>　　市町村たばこ税</t>
    <phoneticPr fontId="5"/>
  </si>
  <si>
    <t>　　鉱産税</t>
    <phoneticPr fontId="5"/>
  </si>
  <si>
    <t>　普通交付税</t>
    <phoneticPr fontId="5"/>
  </si>
  <si>
    <t>　　特別土地保有税</t>
    <phoneticPr fontId="5"/>
  </si>
  <si>
    <t>　特別交付税</t>
    <phoneticPr fontId="5"/>
  </si>
  <si>
    <t>　法定外普通税</t>
    <phoneticPr fontId="5"/>
  </si>
  <si>
    <t>　震災復興特別交付税</t>
    <phoneticPr fontId="18"/>
  </si>
  <si>
    <t>前年度繰上充用金</t>
    <phoneticPr fontId="5"/>
  </si>
  <si>
    <t>(一般財源計)</t>
    <phoneticPr fontId="5"/>
  </si>
  <si>
    <t>　法定目的税</t>
    <phoneticPr fontId="5"/>
  </si>
  <si>
    <t>-</t>
    <phoneticPr fontId="5"/>
  </si>
  <si>
    <t>交通安全対策特別交付金</t>
    <phoneticPr fontId="5"/>
  </si>
  <si>
    <t>　　入湯税</t>
    <phoneticPr fontId="5"/>
  </si>
  <si>
    <t>　　事業所税</t>
    <phoneticPr fontId="5"/>
  </si>
  <si>
    <t>　　都市計画税</t>
    <phoneticPr fontId="5"/>
  </si>
  <si>
    <t>構成比</t>
    <phoneticPr fontId="5"/>
  </si>
  <si>
    <t>充当一般財源等</t>
    <phoneticPr fontId="5"/>
  </si>
  <si>
    <t>　　水利地益税等</t>
    <phoneticPr fontId="5"/>
  </si>
  <si>
    <t>　法定外目的税</t>
    <phoneticPr fontId="5"/>
  </si>
  <si>
    <t>　人件費</t>
    <phoneticPr fontId="5"/>
  </si>
  <si>
    <t>-</t>
    <phoneticPr fontId="18"/>
  </si>
  <si>
    <t>　扶助費</t>
    <phoneticPr fontId="5"/>
  </si>
  <si>
    <t>　公債費</t>
    <phoneticPr fontId="5"/>
  </si>
  <si>
    <t>元利償還金</t>
    <phoneticPr fontId="5"/>
  </si>
  <si>
    <t>　うち元金</t>
    <phoneticPr fontId="18"/>
  </si>
  <si>
    <t>・計</t>
    <phoneticPr fontId="5"/>
  </si>
  <si>
    <t>　うち利子</t>
    <phoneticPr fontId="18"/>
  </si>
  <si>
    <t>一時借入金利子</t>
    <phoneticPr fontId="5"/>
  </si>
  <si>
    <t>　物件費</t>
    <phoneticPr fontId="5"/>
  </si>
  <si>
    <t>　うち臨時財政対策債</t>
    <phoneticPr fontId="5"/>
  </si>
  <si>
    <t>合計</t>
    <phoneticPr fontId="5"/>
  </si>
  <si>
    <t>　維持補修費</t>
    <phoneticPr fontId="5"/>
  </si>
  <si>
    <t>歳入合計</t>
    <phoneticPr fontId="5"/>
  </si>
  <si>
    <t>下水道</t>
    <phoneticPr fontId="18"/>
  </si>
  <si>
    <t>簡易水道</t>
    <phoneticPr fontId="18"/>
  </si>
  <si>
    <t>　　うち一部事務組合負担金</t>
    <phoneticPr fontId="5"/>
  </si>
  <si>
    <t>上水道</t>
    <phoneticPr fontId="5"/>
  </si>
  <si>
    <t>　繰出金</t>
    <phoneticPr fontId="5"/>
  </si>
  <si>
    <t>と畜場</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</si>
  <si>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</si>
  <si>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</si>
  <si>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</si>
  <si>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</si>
  <si>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</si>
  <si>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</si>
  <si>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</si>
  <si>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</si>
  <si>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</si>
  <si>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</si>
  <si>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</si>
  <si>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</si>
  <si>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</si>
  <si>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</si>
  <si>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</si>
  <si>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</si>
  <si>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歳出</t>
    <phoneticPr fontId="23"/>
  </si>
  <si>
    <t>形式収支</t>
    <phoneticPr fontId="23"/>
  </si>
  <si>
    <t>実質収支</t>
    <phoneticPr fontId="23"/>
  </si>
  <si>
    <t>地方債
現在高</t>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</si>
  <si>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</si>
  <si>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</si>
  <si>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</si>
  <si>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</si>
  <si>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</si>
  <si>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当該団体からの損失補償に係る債務残高</t>
    <phoneticPr fontId="5"/>
  </si>
  <si>
    <t>一般会計等
負担見込額</t>
    <phoneticPr fontId="5"/>
  </si>
  <si>
    <t>一般会計</t>
    <phoneticPr fontId="5"/>
  </si>
  <si>
    <t>-</t>
    <phoneticPr fontId="2"/>
  </si>
  <si>
    <t>-</t>
    <phoneticPr fontId="5"/>
  </si>
  <si>
    <t>　※一般会計等（純計）は、各会計の相互間の繰入・繰出等の重複を控除したものであり、各会計の合計と一致しない場合がある。</t>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</si>
  <si>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</si>
  <si>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</si>
  <si>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</si>
  <si>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</si>
  <si>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</si>
  <si>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</si>
  <si>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</si>
  <si>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</si>
  <si>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</si>
  <si>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</si>
  <si>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</si>
  <si>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</si>
  <si>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簡易水道特別会計</t>
    <phoneticPr fontId="5"/>
  </si>
  <si>
    <t>-</t>
    <phoneticPr fontId="2"/>
  </si>
  <si>
    <t>法非適用企業</t>
    <phoneticPr fontId="5"/>
  </si>
  <si>
    <t>公共下水道事業特別会計</t>
    <phoneticPr fontId="5"/>
  </si>
  <si>
    <t>地域集落排水事業特別会計</t>
    <phoneticPr fontId="5"/>
  </si>
  <si>
    <t>左のうち
一般会計等
負担見込額</t>
    <phoneticPr fontId="5"/>
  </si>
  <si>
    <t>-</t>
    <phoneticPr fontId="2"/>
  </si>
  <si>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</si>
  <si>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</si>
  <si>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将来負担の状況</t>
    <phoneticPr fontId="5"/>
  </si>
  <si>
    <t>森林総合研究所等が行う事業に係るもの</t>
    <phoneticPr fontId="5"/>
  </si>
  <si>
    <t>　うち、健全化法施行規則附則第三条に係る負担見込額</t>
    <phoneticPr fontId="5"/>
  </si>
  <si>
    <t>(Ａ)</t>
    <phoneticPr fontId="5"/>
  </si>
  <si>
    <t xml:space="preserve">連結実質赤字額 </t>
    <phoneticPr fontId="5"/>
  </si>
  <si>
    <t>(Ｅ)</t>
    <phoneticPr fontId="5"/>
  </si>
  <si>
    <t>公共下水道事業特別会計</t>
    <phoneticPr fontId="5"/>
  </si>
  <si>
    <t>地域集落排水事業特別会計</t>
    <phoneticPr fontId="5"/>
  </si>
  <si>
    <t>簡易水道特別会計</t>
    <phoneticPr fontId="5"/>
  </si>
  <si>
    <t>(Ｆ)</t>
    <phoneticPr fontId="5"/>
  </si>
  <si>
    <t>水道事業会計</t>
    <phoneticPr fontId="5"/>
  </si>
  <si>
    <t>その他の会計</t>
    <phoneticPr fontId="5"/>
  </si>
  <si>
    <t>早期健全化基準</t>
    <phoneticPr fontId="5"/>
  </si>
  <si>
    <t>財政再生基準</t>
    <phoneticPr fontId="5"/>
  </si>
  <si>
    <t>地方独立行政法人に係る将来負担額</t>
    <phoneticPr fontId="5"/>
  </si>
  <si>
    <t>(Ｂ)</t>
    <phoneticPr fontId="5"/>
  </si>
  <si>
    <t>(Ｃ)</t>
    <phoneticPr fontId="5"/>
  </si>
  <si>
    <t>(Ｄ)</t>
    <phoneticPr fontId="5"/>
  </si>
  <si>
    <t>(Ｃ)－(Ｄ)</t>
    <phoneticPr fontId="5"/>
  </si>
  <si>
    <t>（注）住民基本台帳人口については、住民基本台帳関係年報の調査基準日変更に伴い、平成25年度以降、調査年度の1月1日現在の住民基本台帳に登載されている人口を記載。</t>
    <phoneticPr fontId="5"/>
  </si>
  <si>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</si>
  <si>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</si>
  <si>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</si>
  <si>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※平成29年度中に市町村合併した団体で、合併前の団体ごとの決算に基づく実質公債費比率を算出していない団体については、グラフを表記しない。</t>
    <phoneticPr fontId="5"/>
  </si>
  <si>
    <t>標準財政規模比（％）</t>
    <phoneticPr fontId="5"/>
  </si>
  <si>
    <t>標準財政規模比（％）</t>
    <phoneticPr fontId="5"/>
  </si>
  <si>
    <t>※平成29年度中に市町村合併した団体で、合併前の団体ごとの決算に基づく連結実質赤字比率を算出していない団体については、グラフを表記しない。</t>
    <phoneticPr fontId="5"/>
  </si>
  <si>
    <t>元利償還金等(A)</t>
    <phoneticPr fontId="5"/>
  </si>
  <si>
    <t>減債基金積立不足算定額</t>
    <phoneticPr fontId="5"/>
  </si>
  <si>
    <t>満期一括償還地方債に係る年度割相当額</t>
    <phoneticPr fontId="5"/>
  </si>
  <si>
    <t>一時借入金の利子</t>
    <phoneticPr fontId="5"/>
  </si>
  <si>
    <t>算入公債費等(B)</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</si>
  <si>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</si>
  <si>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</si>
  <si>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</si>
  <si>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</si>
  <si>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うち、健全化法施行規則附則第三条に係る負担見込額</t>
    <phoneticPr fontId="5"/>
  </si>
  <si>
    <t>充当可能財源等(B)</t>
    <phoneticPr fontId="5"/>
  </si>
  <si>
    <t>(A)－(B)</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</si>
</sst>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4">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2"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3" fillId="0" borderId="68" xfId="27"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Border="1" applyAlignment="1">
      <alignment horizontal="center" vertical="center"/>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1"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2"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3" fillId="0" borderId="0" xfId="38" applyFont="1" applyAlignment="1">
      <alignment vertical="center"/>
    </xf>
    <xf numFmtId="180" fontId="1" fillId="0" borderId="0" xfId="34" applyNumberFormat="1" applyFont="1" applyFill="1" applyBorder="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7" xfId="26" applyFont="1" applyFill="1" applyBorder="1" applyAlignment="1">
      <alignment horizontal="left" vertical="center"/>
    </xf>
    <xf numFmtId="0" fontId="14" fillId="0" borderId="71"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0" fontId="14" fillId="0" borderId="49" xfId="29" applyFont="1" applyBorder="1">
      <alignment vertical="center"/>
    </xf>
    <xf numFmtId="0" fontId="14" fillId="0" borderId="0" xfId="29" applyFont="1" applyBorder="1">
      <alignment vertical="center"/>
    </xf>
    <xf numFmtId="0" fontId="14" fillId="0" borderId="0"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12" xfId="29" applyFont="1" applyBorder="1">
      <alignment vertical="center"/>
    </xf>
    <xf numFmtId="0" fontId="26" fillId="5" borderId="72" xfId="30" applyFont="1" applyFill="1" applyBorder="1" applyAlignment="1" applyProtection="1">
      <alignment horizontal="center" vertical="center"/>
    </xf>
    <xf numFmtId="0" fontId="26" fillId="5" borderId="0" xfId="30" applyFont="1" applyFill="1" applyBorder="1" applyProtection="1">
      <alignment vertical="center"/>
    </xf>
    <xf numFmtId="0" fontId="26" fillId="5" borderId="0"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Protection="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20" fillId="0" borderId="31" xfId="26" applyFont="1" applyFill="1" applyBorder="1">
      <alignment vertical="center"/>
    </xf>
    <xf numFmtId="0" fontId="20" fillId="0" borderId="42" xfId="26" applyFont="1" applyFill="1" applyBorder="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0" borderId="40"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([1]データシート!$F$3,[1]データシート!$F$5,[1]データシート!$F$7,[1]データシート!$F$9,[1]データシート!$F$11)</c:f>
              <c:numCache>
                <c:formatCode>General</c:formatCode>
                <c:ptCount val="5"/>
                <c:pt idx="0">
                  <c:v>69806</c:v>
                </c:pt>
                <c:pt idx="1">
                  <c:v>74444</c:v>
                </c:pt>
                <c:pt idx="2">
                  <c:v>85205</c:v>
                </c:pt>
                <c:pt idx="3">
                  <c:v>106092</c:v>
                </c:pt>
                <c:pt idx="4">
                  <c:v>78903</c:v>
                </c:pt>
              </c:numCache>
            </c:numRef>
          </c:val>
          <c:smooth val="0"/>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([1]データシート!$D$3,[1]データシート!$D$5,[1]データシート!$D$7,[1]データシート!$D$9,[1]データシート!$D$11)</c:f>
              <c:numCache>
                <c:formatCode>General</c:formatCode>
                <c:ptCount val="5"/>
                <c:pt idx="0">
                  <c:v>39373</c:v>
                </c:pt>
                <c:pt idx="1">
                  <c:v>94356</c:v>
                </c:pt>
                <c:pt idx="2">
                  <c:v>69234</c:v>
                </c:pt>
                <c:pt idx="3">
                  <c:v>91549</c:v>
                </c:pt>
                <c:pt idx="4">
                  <c:v>108068</c:v>
                </c:pt>
              </c:numCache>
            </c:numRef>
          </c:val>
          <c:smooth val="0"/>
        </c:ser>
        <c:dLbls>
          <c:showLegendKey val="0"/>
          <c:showVal val="0"/>
          <c:showCatName val="0"/>
          <c:showSerName val="0"/>
          <c:showPercent val="0"/>
          <c:showBubbleSize val="0"/>
        </c:dLbls>
        <c:marker val="1"/>
        <c:smooth val="0"/>
        <c:axId val="107954944"/>
        <c:axId val="107956864"/>
      </c:lineChart>
      <c:catAx>
        <c:axId val="10795494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7956864"/>
        <c:crosses val="autoZero"/>
        <c:auto val="1"/>
        <c:lblAlgn val="ctr"/>
        <c:lblOffset val="100"/>
        <c:tickLblSkip val="1"/>
        <c:tickMarkSkip val="1"/>
        <c:noMultiLvlLbl val="0"/>
      </c:catAx>
      <c:valAx>
        <c:axId val="10795686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79549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[1]データシート!$B$19:$F$19</c:f>
              <c:numCache>
                <c:formatCode>General</c:formatCode>
                <c:ptCount val="5"/>
                <c:pt idx="0">
                  <c:v>8.9700000000000006</c:v>
                </c:pt>
                <c:pt idx="1">
                  <c:v>7.13</c:v>
                </c:pt>
                <c:pt idx="2">
                  <c:v>6.52</c:v>
                </c:pt>
                <c:pt idx="3">
                  <c:v>6.7</c:v>
                </c:pt>
                <c:pt idx="4">
                  <c:v>9.2200000000000006</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[1]データシート!$B$20:$F$20</c:f>
              <c:numCache>
                <c:formatCode>General</c:formatCode>
                <c:ptCount val="5"/>
                <c:pt idx="0">
                  <c:v>20.98</c:v>
                </c:pt>
                <c:pt idx="1">
                  <c:v>27.44</c:v>
                </c:pt>
                <c:pt idx="2">
                  <c:v>27.65</c:v>
                </c:pt>
                <c:pt idx="3">
                  <c:v>26.8</c:v>
                </c:pt>
                <c:pt idx="4">
                  <c:v>25.6</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15266688"/>
        <c:axId val="115268608"/>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H24</c:v>
                </c:pt>
                <c:pt idx="1">
                  <c:v>H25</c:v>
                </c:pt>
                <c:pt idx="2">
                  <c:v>H26</c:v>
                </c:pt>
                <c:pt idx="3">
                  <c:v>H27</c:v>
                </c:pt>
                <c:pt idx="4">
                  <c:v>H28</c:v>
                </c:pt>
              </c:strCache>
            </c:strRef>
          </c:cat>
          <c:val>
            <c:numRef>
              <c:f>[1]データシート!$B$21:$F$21</c:f>
              <c:numCache>
                <c:formatCode>General</c:formatCode>
                <c:ptCount val="5"/>
                <c:pt idx="0">
                  <c:v>6.74</c:v>
                </c:pt>
                <c:pt idx="1">
                  <c:v>4.8</c:v>
                </c:pt>
                <c:pt idx="2">
                  <c:v>3.03</c:v>
                </c:pt>
                <c:pt idx="3">
                  <c:v>3.56</c:v>
                </c:pt>
                <c:pt idx="4">
                  <c:v>4.0599999999999996</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15266688"/>
        <c:axId val="115268608"/>
      </c:lineChart>
      <c:catAx>
        <c:axId val="115266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5268608"/>
        <c:crosses val="autoZero"/>
        <c:auto val="1"/>
        <c:lblAlgn val="ctr"/>
        <c:lblOffset val="100"/>
        <c:tickLblSkip val="1"/>
        <c:tickMarkSkip val="1"/>
        <c:noMultiLvlLbl val="0"/>
      </c:catAx>
      <c:valAx>
        <c:axId val="1152686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5266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[1]データシート!$A$29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[1]データシート!$B$29:$K$29</c:f>
              <c:numCache>
                <c:formatCode>General</c:formatCode>
                <c:ptCount val="10"/>
                <c:pt idx="0">
                  <c:v>#N/A</c:v>
                </c:pt>
                <c:pt idx="1">
                  <c:v>0.18</c:v>
                </c:pt>
                <c:pt idx="2">
                  <c:v>#N/A</c:v>
                </c:pt>
                <c:pt idx="3">
                  <c:v>0.15</c:v>
                </c:pt>
                <c:pt idx="4">
                  <c:v>#N/A</c:v>
                </c:pt>
                <c:pt idx="5">
                  <c:v>0.05</c:v>
                </c:pt>
                <c:pt idx="6">
                  <c:v>#N/A</c:v>
                </c:pt>
                <c:pt idx="7">
                  <c:v>0.08</c:v>
                </c:pt>
                <c:pt idx="8">
                  <c:v>#N/A</c:v>
                </c:pt>
                <c:pt idx="9">
                  <c:v>7.0000000000000007E-2</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[1]データシート!$A$30</c:f>
              <c:strCache>
                <c:ptCount val="1"/>
                <c:pt idx="0">
                  <c:v>地域集落排水事業特別会計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[1]データシート!$B$30:$K$30</c:f>
              <c:numCache>
                <c:formatCode>General</c:formatCode>
                <c:ptCount val="10"/>
                <c:pt idx="0">
                  <c:v>#N/A</c:v>
                </c:pt>
                <c:pt idx="1">
                  <c:v>0.09</c:v>
                </c:pt>
                <c:pt idx="2">
                  <c:v>#N/A</c:v>
                </c:pt>
                <c:pt idx="3">
                  <c:v>0.06</c:v>
                </c:pt>
                <c:pt idx="4">
                  <c:v>#N/A</c:v>
                </c:pt>
                <c:pt idx="5">
                  <c:v>0.05</c:v>
                </c:pt>
                <c:pt idx="6">
                  <c:v>#N/A</c:v>
                </c:pt>
                <c:pt idx="7">
                  <c:v>0.08</c:v>
                </c:pt>
                <c:pt idx="8">
                  <c:v>#N/A</c:v>
                </c:pt>
                <c:pt idx="9">
                  <c:v>0.11</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[1]データシート!$A$31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[1]データシート!$B$31:$K$31</c:f>
              <c:numCache>
                <c:formatCode>General</c:formatCode>
                <c:ptCount val="10"/>
                <c:pt idx="0">
                  <c:v>#N/A</c:v>
                </c:pt>
                <c:pt idx="1">
                  <c:v>0.54</c:v>
                </c:pt>
                <c:pt idx="2">
                  <c:v>#N/A</c:v>
                </c:pt>
                <c:pt idx="3">
                  <c:v>0.02</c:v>
                </c:pt>
                <c:pt idx="4">
                  <c:v>#N/A</c:v>
                </c:pt>
                <c:pt idx="5">
                  <c:v>7.0000000000000007E-2</c:v>
                </c:pt>
                <c:pt idx="6">
                  <c:v>#N/A</c:v>
                </c:pt>
                <c:pt idx="7">
                  <c:v>0.11</c:v>
                </c:pt>
                <c:pt idx="8">
                  <c:v>#N/A</c:v>
                </c:pt>
                <c:pt idx="9">
                  <c:v>0.15</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[1]データシート!$A$32</c:f>
              <c:strCache>
                <c:ptCount val="1"/>
                <c:pt idx="0">
                  <c:v>簡易水道特別会計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[1]データシート!$B$32:$K$32</c:f>
              <c:numCache>
                <c:formatCode>General</c:formatCode>
                <c:ptCount val="10"/>
                <c:pt idx="0">
                  <c:v>#N/A</c:v>
                </c:pt>
                <c:pt idx="1">
                  <c:v>0.72</c:v>
                </c:pt>
                <c:pt idx="2">
                  <c:v>#N/A</c:v>
                </c:pt>
                <c:pt idx="3">
                  <c:v>0.91</c:v>
                </c:pt>
                <c:pt idx="4">
                  <c:v>#N/A</c:v>
                </c:pt>
                <c:pt idx="5">
                  <c:v>0.55000000000000004</c:v>
                </c:pt>
                <c:pt idx="6">
                  <c:v>#N/A</c:v>
                </c:pt>
                <c:pt idx="7">
                  <c:v>0.9</c:v>
                </c:pt>
                <c:pt idx="8">
                  <c:v>#N/A</c:v>
                </c:pt>
                <c:pt idx="9">
                  <c:v>1.1399999999999999</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[1]データシート!$B$33:$K$33</c:f>
              <c:numCache>
                <c:formatCode>General</c:formatCode>
                <c:ptCount val="10"/>
                <c:pt idx="0">
                  <c:v>#N/A</c:v>
                </c:pt>
                <c:pt idx="1">
                  <c:v>1.18</c:v>
                </c:pt>
                <c:pt idx="2">
                  <c:v>#N/A</c:v>
                </c:pt>
                <c:pt idx="3">
                  <c:v>1.35</c:v>
                </c:pt>
                <c:pt idx="4">
                  <c:v>#N/A</c:v>
                </c:pt>
                <c:pt idx="5">
                  <c:v>1.44</c:v>
                </c:pt>
                <c:pt idx="6">
                  <c:v>#N/A</c:v>
                </c:pt>
                <c:pt idx="7">
                  <c:v>1.55</c:v>
                </c:pt>
                <c:pt idx="8">
                  <c:v>#N/A</c:v>
                </c:pt>
                <c:pt idx="9">
                  <c:v>1.4</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[1]データシート!$A$34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[1]データシート!$B$34:$K$34</c:f>
              <c:numCache>
                <c:formatCode>General</c:formatCode>
                <c:ptCount val="10"/>
                <c:pt idx="0">
                  <c:v>#N/A</c:v>
                </c:pt>
                <c:pt idx="1">
                  <c:v>3.14</c:v>
                </c:pt>
                <c:pt idx="2">
                  <c:v>#N/A</c:v>
                </c:pt>
                <c:pt idx="3">
                  <c:v>3.53</c:v>
                </c:pt>
                <c:pt idx="4">
                  <c:v>#N/A</c:v>
                </c:pt>
                <c:pt idx="5">
                  <c:v>4.18</c:v>
                </c:pt>
                <c:pt idx="6">
                  <c:v>#N/A</c:v>
                </c:pt>
                <c:pt idx="7">
                  <c:v>3.61</c:v>
                </c:pt>
                <c:pt idx="8">
                  <c:v>#N/A</c:v>
                </c:pt>
                <c:pt idx="9">
                  <c:v>5.17</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[1]データシート!$A$35</c:f>
              <c:strCache>
                <c:ptCount val="1"/>
                <c:pt idx="0">
                  <c:v>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[1]データシート!$B$35:$K$35</c:f>
              <c:numCache>
                <c:formatCode>General</c:formatCode>
                <c:ptCount val="10"/>
                <c:pt idx="0">
                  <c:v>#N/A</c:v>
                </c:pt>
                <c:pt idx="1">
                  <c:v>8.83</c:v>
                </c:pt>
                <c:pt idx="2">
                  <c:v>#N/A</c:v>
                </c:pt>
                <c:pt idx="3">
                  <c:v>8.7899999999999991</c:v>
                </c:pt>
                <c:pt idx="4">
                  <c:v>#N/A</c:v>
                </c:pt>
                <c:pt idx="5">
                  <c:v>8.5500000000000007</c:v>
                </c:pt>
                <c:pt idx="6">
                  <c:v>#N/A</c:v>
                </c:pt>
                <c:pt idx="7">
                  <c:v>8.17</c:v>
                </c:pt>
                <c:pt idx="8">
                  <c:v>#N/A</c:v>
                </c:pt>
                <c:pt idx="9">
                  <c:v>8.23</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[1]データシート!$B$36:$K$36</c:f>
              <c:numCache>
                <c:formatCode>General</c:formatCode>
                <c:ptCount val="10"/>
                <c:pt idx="0">
                  <c:v>#N/A</c:v>
                </c:pt>
                <c:pt idx="1">
                  <c:v>8.9700000000000006</c:v>
                </c:pt>
                <c:pt idx="2">
                  <c:v>#N/A</c:v>
                </c:pt>
                <c:pt idx="3">
                  <c:v>7.12</c:v>
                </c:pt>
                <c:pt idx="4">
                  <c:v>#N/A</c:v>
                </c:pt>
                <c:pt idx="5">
                  <c:v>6.52</c:v>
                </c:pt>
                <c:pt idx="6">
                  <c:v>#N/A</c:v>
                </c:pt>
                <c:pt idx="7">
                  <c:v>6.69</c:v>
                </c:pt>
                <c:pt idx="8">
                  <c:v>#N/A</c:v>
                </c:pt>
                <c:pt idx="9">
                  <c:v>9.2200000000000006</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14576000"/>
        <c:axId val="114585984"/>
      </c:barChart>
      <c:catAx>
        <c:axId val="114576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4585984"/>
        <c:crosses val="autoZero"/>
        <c:auto val="1"/>
        <c:lblAlgn val="ctr"/>
        <c:lblOffset val="100"/>
        <c:tickLblSkip val="1"/>
        <c:tickMarkSkip val="1"/>
        <c:noMultiLvlLbl val="0"/>
      </c:catAx>
      <c:valAx>
        <c:axId val="1145859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5760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[1]データシート!$B$42:$P$42</c:f>
              <c:numCache>
                <c:formatCode>General</c:formatCode>
                <c:ptCount val="15"/>
                <c:pt idx="2">
                  <c:v>756</c:v>
                </c:pt>
                <c:pt idx="5">
                  <c:v>771</c:v>
                </c:pt>
                <c:pt idx="8">
                  <c:v>808</c:v>
                </c:pt>
                <c:pt idx="11">
                  <c:v>802</c:v>
                </c:pt>
                <c:pt idx="14">
                  <c:v>789</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[1]データシート!$B$44:$P$44</c:f>
              <c:numCache>
                <c:formatCode>General</c:formatCode>
                <c:ptCount val="15"/>
                <c:pt idx="0">
                  <c:v>17</c:v>
                </c:pt>
                <c:pt idx="3">
                  <c:v>17</c:v>
                </c:pt>
                <c:pt idx="6">
                  <c:v>17</c:v>
                </c:pt>
                <c:pt idx="9">
                  <c:v>11</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[1]データシート!$B$45:$P$45</c:f>
              <c:numCache>
                <c:formatCode>General</c:formatCode>
                <c:ptCount val="15"/>
                <c:pt idx="0">
                  <c:v>52</c:v>
                </c:pt>
                <c:pt idx="3">
                  <c:v>51</c:v>
                </c:pt>
                <c:pt idx="6">
                  <c:v>47</c:v>
                </c:pt>
                <c:pt idx="9">
                  <c:v>38</c:v>
                </c:pt>
                <c:pt idx="12">
                  <c:v>21</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[1]データシート!$B$46:$P$46</c:f>
              <c:numCache>
                <c:formatCode>General</c:formatCode>
                <c:ptCount val="15"/>
                <c:pt idx="0">
                  <c:v>333</c:v>
                </c:pt>
                <c:pt idx="3">
                  <c:v>339</c:v>
                </c:pt>
                <c:pt idx="6">
                  <c:v>362</c:v>
                </c:pt>
                <c:pt idx="9">
                  <c:v>366</c:v>
                </c:pt>
                <c:pt idx="12">
                  <c:v>438</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[1]データシート!$B$49:$P$49</c:f>
              <c:numCache>
                <c:formatCode>General</c:formatCode>
                <c:ptCount val="15"/>
                <c:pt idx="0">
                  <c:v>733</c:v>
                </c:pt>
                <c:pt idx="3">
                  <c:v>729</c:v>
                </c:pt>
                <c:pt idx="6">
                  <c:v>730</c:v>
                </c:pt>
                <c:pt idx="9">
                  <c:v>705</c:v>
                </c:pt>
                <c:pt idx="12">
                  <c:v>646</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22570240"/>
        <c:axId val="122572160"/>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[1]データシート!$B$50:$P$50</c:f>
              <c:numCache>
                <c:formatCode>General</c:formatCode>
                <c:ptCount val="15"/>
                <c:pt idx="0">
                  <c:v>#N/A</c:v>
                </c:pt>
                <c:pt idx="1">
                  <c:v>379</c:v>
                </c:pt>
                <c:pt idx="2">
                  <c:v>#N/A</c:v>
                </c:pt>
                <c:pt idx="3">
                  <c:v>#N/A</c:v>
                </c:pt>
                <c:pt idx="4">
                  <c:v>365</c:v>
                </c:pt>
                <c:pt idx="5">
                  <c:v>#N/A</c:v>
                </c:pt>
                <c:pt idx="6">
                  <c:v>#N/A</c:v>
                </c:pt>
                <c:pt idx="7">
                  <c:v>348</c:v>
                </c:pt>
                <c:pt idx="8">
                  <c:v>#N/A</c:v>
                </c:pt>
                <c:pt idx="9">
                  <c:v>#N/A</c:v>
                </c:pt>
                <c:pt idx="10">
                  <c:v>318</c:v>
                </c:pt>
                <c:pt idx="11">
                  <c:v>#N/A</c:v>
                </c:pt>
                <c:pt idx="12">
                  <c:v>#N/A</c:v>
                </c:pt>
                <c:pt idx="13">
                  <c:v>316</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22570240"/>
        <c:axId val="122572160"/>
      </c:lineChart>
      <c:catAx>
        <c:axId val="1225702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2572160"/>
        <c:crosses val="autoZero"/>
        <c:auto val="1"/>
        <c:lblAlgn val="ctr"/>
        <c:lblOffset val="100"/>
        <c:tickLblSkip val="1"/>
        <c:tickMarkSkip val="1"/>
        <c:noMultiLvlLbl val="0"/>
      </c:catAx>
      <c:valAx>
        <c:axId val="1225721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25702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[1]データシート!$B$56:$P$56</c:f>
              <c:numCache>
                <c:formatCode>General</c:formatCode>
                <c:ptCount val="15"/>
                <c:pt idx="2">
                  <c:v>8463</c:v>
                </c:pt>
                <c:pt idx="5">
                  <c:v>8736</c:v>
                </c:pt>
                <c:pt idx="8">
                  <c:v>8536</c:v>
                </c:pt>
                <c:pt idx="11">
                  <c:v>8620</c:v>
                </c:pt>
                <c:pt idx="14">
                  <c:v>8713</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[1]データシート!$B$57:$P$57</c:f>
              <c:numCache>
                <c:formatCode>General</c:formatCode>
                <c:ptCount val="15"/>
                <c:pt idx="2">
                  <c:v>204</c:v>
                </c:pt>
                <c:pt idx="5">
                  <c:v>176</c:v>
                </c:pt>
                <c:pt idx="8">
                  <c:v>162</c:v>
                </c:pt>
                <c:pt idx="11">
                  <c:v>145</c:v>
                </c:pt>
                <c:pt idx="14">
                  <c:v>132</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[1]データシート!$B$58:$P$58</c:f>
              <c:numCache>
                <c:formatCode>General</c:formatCode>
                <c:ptCount val="15"/>
                <c:pt idx="2">
                  <c:v>2562</c:v>
                </c:pt>
                <c:pt idx="5">
                  <c:v>3069</c:v>
                </c:pt>
                <c:pt idx="8">
                  <c:v>2969</c:v>
                </c:pt>
                <c:pt idx="11">
                  <c:v>3167</c:v>
                </c:pt>
                <c:pt idx="14">
                  <c:v>3040</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[1]データシート!$B$62:$P$62</c:f>
              <c:numCache>
                <c:formatCode>General</c:formatCode>
                <c:ptCount val="15"/>
                <c:pt idx="0">
                  <c:v>1403</c:v>
                </c:pt>
                <c:pt idx="3">
                  <c:v>1375</c:v>
                </c:pt>
                <c:pt idx="6">
                  <c:v>1286</c:v>
                </c:pt>
                <c:pt idx="9">
                  <c:v>1201</c:v>
                </c:pt>
                <c:pt idx="12">
                  <c:v>1199</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[1]データシート!$B$63:$P$63</c:f>
              <c:numCache>
                <c:formatCode>General</c:formatCode>
                <c:ptCount val="15"/>
                <c:pt idx="0">
                  <c:v>164</c:v>
                </c:pt>
                <c:pt idx="3">
                  <c:v>115</c:v>
                </c:pt>
                <c:pt idx="6">
                  <c:v>73</c:v>
                </c:pt>
                <c:pt idx="9">
                  <c:v>35</c:v>
                </c:pt>
                <c:pt idx="12">
                  <c:v>15</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[1]データシート!$B$64:$P$64</c:f>
              <c:numCache>
                <c:formatCode>General</c:formatCode>
                <c:ptCount val="15"/>
                <c:pt idx="0">
                  <c:v>4697</c:v>
                </c:pt>
                <c:pt idx="3">
                  <c:v>4654</c:v>
                </c:pt>
                <c:pt idx="6">
                  <c:v>4603</c:v>
                </c:pt>
                <c:pt idx="9">
                  <c:v>4477</c:v>
                </c:pt>
                <c:pt idx="12">
                  <c:v>4595</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[1]データシート!$B$65:$P$65</c:f>
              <c:numCache>
                <c:formatCode>General</c:formatCode>
                <c:ptCount val="15"/>
                <c:pt idx="0">
                  <c:v>45</c:v>
                </c:pt>
                <c:pt idx="3">
                  <c:v>28</c:v>
                </c:pt>
                <c:pt idx="6">
                  <c:v>11</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[1]データシート!$B$66:$P$66</c:f>
              <c:numCache>
                <c:formatCode>General</c:formatCode>
                <c:ptCount val="15"/>
                <c:pt idx="0">
                  <c:v>7472</c:v>
                </c:pt>
                <c:pt idx="3">
                  <c:v>7736</c:v>
                </c:pt>
                <c:pt idx="6">
                  <c:v>7718</c:v>
                </c:pt>
                <c:pt idx="9">
                  <c:v>7859</c:v>
                </c:pt>
                <c:pt idx="12">
                  <c:v>8112</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19854592"/>
        <c:axId val="119856512"/>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[1]データシート!$B$67:$P$67</c:f>
              <c:numCache>
                <c:formatCode>General</c:formatCode>
                <c:ptCount val="15"/>
                <c:pt idx="0">
                  <c:v>#N/A</c:v>
                </c:pt>
                <c:pt idx="1">
                  <c:v>2552</c:v>
                </c:pt>
                <c:pt idx="2">
                  <c:v>#N/A</c:v>
                </c:pt>
                <c:pt idx="3">
                  <c:v>#N/A</c:v>
                </c:pt>
                <c:pt idx="4">
                  <c:v>1928</c:v>
                </c:pt>
                <c:pt idx="5">
                  <c:v>#N/A</c:v>
                </c:pt>
                <c:pt idx="6">
                  <c:v>#N/A</c:v>
                </c:pt>
                <c:pt idx="7">
                  <c:v>2026</c:v>
                </c:pt>
                <c:pt idx="8">
                  <c:v>#N/A</c:v>
                </c:pt>
                <c:pt idx="9">
                  <c:v>#N/A</c:v>
                </c:pt>
                <c:pt idx="10">
                  <c:v>1639</c:v>
                </c:pt>
                <c:pt idx="11">
                  <c:v>#N/A</c:v>
                </c:pt>
                <c:pt idx="12">
                  <c:v>#N/A</c:v>
                </c:pt>
                <c:pt idx="13">
                  <c:v>2037</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19854592"/>
        <c:axId val="119856512"/>
      </c:lineChart>
      <c:catAx>
        <c:axId val="119854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9856512"/>
        <c:crosses val="autoZero"/>
        <c:auto val="1"/>
        <c:lblAlgn val="ctr"/>
        <c:lblOffset val="100"/>
        <c:tickLblSkip val="1"/>
        <c:tickMarkSkip val="1"/>
        <c:noMultiLvlLbl val="0"/>
      </c:catAx>
      <c:valAx>
        <c:axId val="119856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854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{C2ECE91E-622D-4DF5-8609-877694C35EEB}</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{9424E4FC-68E4-4C8B-9C6D-6B9BCA6B1BB4}</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{FB669E4E-249A-4AF7-99BB-E605FDDF7FFB}</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layout/>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{BE2AA8C8-8A14-4E91-B69D-5C9B22E3D031}</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layout/>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{D29BA8D5-FE26-4D03-B8D5-DC13F2172333}</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55.9</c:v>
                </c:pt>
                <c:pt idx="4">
                  <c:v>57.2</c:v>
                </c:pt>
              </c:numCache>
            </c:numRef>
          </c:xVal>
          <c:yVal>
            <c:numRef>
              <c:f>公会計指標分析・財政指標組合せ分析表!$K$51:$O$51</c:f>
              <c:numCache>
                <c:formatCode>#,##0.0;"▲ "#,##0.0</c:formatCode>
                <c:ptCount val="5"/>
                <c:pt idx="3">
                  <c:v>39.5</c:v>
                </c:pt>
                <c:pt idx="4">
                  <c:v>50.1</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{DE0A3176-2DE3-4451-9567-F7656AECE159}</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{DB3CF4EE-947D-47A5-A9E5-1F9992DE3333}</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{B0B0ECA3-9698-4F1A-8E77-8EB7151E77C5}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layout/>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{EFF88260-EE39-4B75-A18B-0FE9BCECFEC0}</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layout/>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{34C2F6A1-7A1A-4325-A764-29F3365E5D35}</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55.8</c:v>
                </c:pt>
                <c:pt idx="4">
                  <c:v>55</c:v>
                </c:pt>
              </c:numCache>
            </c:numRef>
          </c:xVal>
          <c:yVal>
            <c:numRef>
              <c:f>公会計指標分析・財政指標組合せ分析表!$K$55:$O$55</c:f>
              <c:numCache>
                <c:formatCode>#,##0.0;"▲ "#,##0.0</c:formatCode>
                <c:ptCount val="5"/>
                <c:pt idx="3">
                  <c:v>20.2</c:v>
                </c:pt>
                <c:pt idx="4">
                  <c:v>38.5</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123087104"/>
        <c:axId val="123101568"/>
      </c:scatterChart>
      <c:valAx>
        <c:axId val="123087104"/>
        <c:scaling>
          <c:orientation val="minMax"/>
          <c:max val="57.4"/>
          <c:min val="54.8"/>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3101568"/>
        <c:crosses val="autoZero"/>
        <c:crossBetween val="midCat"/>
      </c:valAx>
      <c:valAx>
        <c:axId val="123101568"/>
        <c:scaling>
          <c:orientation val="minMax"/>
          <c:max val="56"/>
          <c:min val="1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30871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{4631AB30-8AF2-4774-9AD3-F927289A326D}</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{1BE199BE-C768-4BD4-9AAA-DE9014C26075}</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{24235B34-0167-4D91-A8EF-E1BCD2DD4688}</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{7766F686-8997-40BA-BE11-58CAEFBD06A2}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{486D203D-4D6C-4DC7-BDB4-AD06145C71E5}</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9.8000000000000007</c:v>
                </c:pt>
                <c:pt idx="1">
                  <c:v>9.1999999999999993</c:v>
                </c:pt>
                <c:pt idx="2">
                  <c:v>9</c:v>
                </c:pt>
                <c:pt idx="3">
                  <c:v>8.4</c:v>
                </c:pt>
                <c:pt idx="4">
                  <c:v>8</c:v>
                </c:pt>
              </c:numCache>
            </c:numRef>
          </c:xVal>
          <c:yVal>
            <c:numRef>
              <c:f>公会計指標分析・財政指標組合せ分析表!$K$73:$O$73</c:f>
              <c:numCache>
                <c:formatCode>#,##0.0;"▲ "#,##0.0</c:formatCode>
                <c:ptCount val="5"/>
                <c:pt idx="0">
                  <c:v>63.1</c:v>
                </c:pt>
                <c:pt idx="1">
                  <c:v>47.5</c:v>
                </c:pt>
                <c:pt idx="2">
                  <c:v>50.8</c:v>
                </c:pt>
                <c:pt idx="3">
                  <c:v>39.5</c:v>
                </c:pt>
                <c:pt idx="4">
                  <c:v>50.1</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{92702790-5E60-46E0-9EA3-B515189B173C}</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{2C8EB5FF-97AE-4BF6-9295-E7F8F7711EF4}</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{1034824A-777C-493A-9F0D-1F919F1C06AB}</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{1BB410FB-C2C9-4BFF-B2F8-F10F2FD24172}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{E4223206-EBA5-4E7D-A6F9-287CA62DC6BB}</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11.7</c:v>
                </c:pt>
                <c:pt idx="1">
                  <c:v>11.2</c:v>
                </c:pt>
                <c:pt idx="2">
                  <c:v>10.4</c:v>
                </c:pt>
                <c:pt idx="3">
                  <c:v>9.3000000000000007</c:v>
                </c:pt>
                <c:pt idx="4">
                  <c:v>9.1999999999999993</c:v>
                </c:pt>
              </c:numCache>
            </c:numRef>
          </c:xVal>
          <c:yVal>
            <c:numRef>
              <c:f>公会計指標分析・財政指標組合せ分析表!$K$77:$O$77</c:f>
              <c:numCache>
                <c:formatCode>#,##0.0;"▲ "#,##0.0</c:formatCode>
                <c:ptCount val="5"/>
                <c:pt idx="0">
                  <c:v>61.3</c:v>
                </c:pt>
                <c:pt idx="1">
                  <c:v>54.6</c:v>
                </c:pt>
                <c:pt idx="2">
                  <c:v>48.7</c:v>
                </c:pt>
                <c:pt idx="3">
                  <c:v>20.2</c:v>
                </c:pt>
                <c:pt idx="4">
                  <c:v>38.5</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119937280"/>
        <c:axId val="119959936"/>
      </c:scatterChart>
      <c:valAx>
        <c:axId val="119937280"/>
        <c:scaling>
          <c:orientation val="minMax"/>
          <c:max val="12.1"/>
          <c:min val="7.7"/>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959936"/>
        <c:crosses val="autoZero"/>
        <c:crossBetween val="midCat"/>
      </c:valAx>
      <c:valAx>
        <c:axId val="119959936"/>
        <c:scaling>
          <c:orientation val="minMax"/>
          <c:max val="71"/>
          <c:min val="1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993728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これまで実施してきた地方債の繰上償還の効果もあり減少傾向が続いている。一方、公営企業債の元利償還金に対する繰入金は増加傾向にあり、この状況は今後もさらに続いていくものと思われる。平成２８年度における算入公債費等については７８９百万円で、対前年比１３百万円の減と僅かながら減少した。平成２２年度から借り入れが始まった過疎債は、据え置き期間を経て平成２６年度から元金償還が開始されたため、以降の年度においては徐々に元利償還金が増大すると想定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の内訳をみると、一般会計等の地方債現在高と公営企業債等繰入見込額については増加傾向にある。一方、充当可能財源等については、財政調整基金や減債基金等の取り崩しにより減少しており、結果として、将来負担比率の算定式における分子となる数値は増加している。今後は、繰上償還や基金積立に対応するための財源確保が厳しくなるものと想定されるが、現在の将来負担比率を維持していくため、可能な限り繰上償還や基金積立に取り組んで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14,340
14,291
208.39
8,942,806
8,423,802
447,179
4,849,315
8,111,766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8.0
50.1</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[ 57.2</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有形固定資産減価償却率は、前年度に比べ１．３％増加し、類似団体平均を２．</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％上回っており、比較的高い水準となっている。</a:t>
          </a:r>
          <a:endParaRPr lang="ja-JP" altLang="ja-JP">
            <a:effectLst/>
          </a:endParaRPr>
        </a:p>
        <a:p>
          <a:r>
            <a:rPr kumimoji="1" lang="ja-JP" altLang="ja-JP" sz="1100">
              <a:solidFill>
                <a:schemeClr val="dk1"/>
              </a:solidFill>
              <a:effectLst/>
              <a:latin typeface="+mn-lt"/>
              <a:ea typeface="+mn-ea"/>
              <a:cs typeface="+mn-cs"/>
            </a:rPr>
            <a:t>公共施設等総合管理計画に基づき、施設の長寿命化や人口減少を見据えた施設保有量の最適化に向けた取り組みを行っていく。</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20.0</a:t>
          </a:r>
          <a:endParaRPr kumimoji="1" lang="ja-JP" altLang="en-US" sz="800">
            <a:latin typeface="ＭＳ Ｐゴシック"/>
          </a:endParaRPr>
        </a:p>
      </xdr:txBody>
    </xdr:sp>
    <xdr:clientData/>
  </xdr:oneCellAnchor>
  <xdr:twoCellAnchor>
    <xdr:from>
      <xdr:col>1</xdr:col>
      <xdr:colOff>784225</xdr:colOff>
      <xdr:row>35</xdr:row>
      <xdr:rowOff>21772</xdr:rowOff>
    </xdr:from>
    <xdr:to>
      <xdr:col>4</xdr:col>
      <xdr:colOff>539750</xdr:colOff>
      <xdr:row>35</xdr:row>
      <xdr:rowOff>21772</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99421</xdr:rowOff>
    </xdr:from>
    <xdr:ext cx="359393" cy="225703"/>
    <xdr:sp macro="" textlink="">
      <xdr:nvSpPr>
        <xdr:cNvPr id="52" name="テキスト ボックス 51"/>
        <xdr:cNvSpPr txBox="1"/>
      </xdr:nvSpPr>
      <xdr:spPr>
        <a:xfrm>
          <a:off x="847107" y="6709771"/>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33</xdr:row>
      <xdr:rowOff>56243</xdr:rowOff>
    </xdr:from>
    <xdr:to>
      <xdr:col>4</xdr:col>
      <xdr:colOff>539750</xdr:colOff>
      <xdr:row>33</xdr:row>
      <xdr:rowOff>56243</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133892</xdr:rowOff>
    </xdr:from>
    <xdr:ext cx="359393" cy="225703"/>
    <xdr:sp macro="" textlink="">
      <xdr:nvSpPr>
        <xdr:cNvPr id="54" name="テキスト ボックス 53"/>
        <xdr:cNvSpPr txBox="1"/>
      </xdr:nvSpPr>
      <xdr:spPr>
        <a:xfrm>
          <a:off x="847107" y="640134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90714</xdr:rowOff>
    </xdr:from>
    <xdr:to>
      <xdr:col>4</xdr:col>
      <xdr:colOff>539750</xdr:colOff>
      <xdr:row>31</xdr:row>
      <xdr:rowOff>90714</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168363</xdr:rowOff>
    </xdr:from>
    <xdr:ext cx="359393" cy="225703"/>
    <xdr:sp macro="" textlink="">
      <xdr:nvSpPr>
        <xdr:cNvPr id="56" name="テキスト ボックス 55"/>
        <xdr:cNvSpPr txBox="1"/>
      </xdr:nvSpPr>
      <xdr:spPr>
        <a:xfrm>
          <a:off x="847107" y="6092913"/>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125186</xdr:rowOff>
    </xdr:from>
    <xdr:to>
      <xdr:col>4</xdr:col>
      <xdr:colOff>539750</xdr:colOff>
      <xdr:row>29</xdr:row>
      <xdr:rowOff>125186</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29</xdr:row>
      <xdr:rowOff>31385</xdr:rowOff>
    </xdr:from>
    <xdr:ext cx="359393" cy="225703"/>
    <xdr:sp macro="" textlink="">
      <xdr:nvSpPr>
        <xdr:cNvPr id="58" name="テキスト ボックス 57"/>
        <xdr:cNvSpPr txBox="1"/>
      </xdr:nvSpPr>
      <xdr:spPr>
        <a:xfrm>
          <a:off x="847107" y="5784485"/>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27</xdr:row>
      <xdr:rowOff>159657</xdr:rowOff>
    </xdr:from>
    <xdr:to>
      <xdr:col>4</xdr:col>
      <xdr:colOff>539750</xdr:colOff>
      <xdr:row>27</xdr:row>
      <xdr:rowOff>159657</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65856</xdr:rowOff>
    </xdr:from>
    <xdr:ext cx="359393" cy="225703"/>
    <xdr:sp macro="" textlink="">
      <xdr:nvSpPr>
        <xdr:cNvPr id="60" name="テキスト ボックス 59"/>
        <xdr:cNvSpPr txBox="1"/>
      </xdr:nvSpPr>
      <xdr:spPr>
        <a:xfrm>
          <a:off x="847107" y="547605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26</xdr:row>
      <xdr:rowOff>22678</xdr:rowOff>
    </xdr:from>
    <xdr:to>
      <xdr:col>4</xdr:col>
      <xdr:colOff>539750</xdr:colOff>
      <xdr:row>26</xdr:row>
      <xdr:rowOff>22678</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100327</xdr:rowOff>
    </xdr:from>
    <xdr:ext cx="359393" cy="225703"/>
    <xdr:sp macro="" textlink="">
      <xdr:nvSpPr>
        <xdr:cNvPr id="62" name="テキスト ボックス 61"/>
        <xdr:cNvSpPr txBox="1"/>
      </xdr:nvSpPr>
      <xdr:spPr>
        <a:xfrm>
          <a:off x="847107" y="5167627"/>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4" name="テキスト ボックス 63"/>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30117</xdr:rowOff>
    </xdr:from>
    <xdr:to>
      <xdr:col>3</xdr:col>
      <xdr:colOff>1170940</xdr:colOff>
      <xdr:row>35</xdr:row>
      <xdr:rowOff>181</xdr:rowOff>
    </xdr:to>
    <xdr:cxnSp macro="">
      <xdr:nvCxnSpPr>
        <xdr:cNvPr id="66" name="直線コネクタ 65"/>
        <xdr:cNvCxnSpPr/>
      </xdr:nvCxnSpPr>
      <xdr:spPr>
        <a:xfrm flipV="1">
          <a:off x="4760595" y="5440317"/>
          <a:ext cx="1270" cy="1341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35</xdr:row>
      <xdr:rowOff>4008</xdr:rowOff>
    </xdr:from>
    <xdr:ext cx="405111" cy="259045"/>
    <xdr:sp macro="" textlink="">
      <xdr:nvSpPr>
        <xdr:cNvPr id="67" name="有形固定資産減価償却率最小値テキスト"/>
        <xdr:cNvSpPr txBox="1"/>
      </xdr:nvSpPr>
      <xdr:spPr>
        <a:xfrm>
          <a:off x="4813300" y="6785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30.7</a:t>
          </a:r>
          <a:endParaRPr kumimoji="1" lang="ja-JP" altLang="en-US" sz="1000" b="1">
            <a:latin typeface="ＭＳ Ｐゴシック"/>
          </a:endParaRPr>
        </a:p>
      </xdr:txBody>
    </xdr:sp>
    <xdr:clientData/>
  </xdr:oneCellAnchor>
  <xdr:twoCellAnchor>
    <xdr:from>
      <xdr:col>3</xdr:col>
      <xdr:colOff>1082675</xdr:colOff>
      <xdr:row>35</xdr:row>
      <xdr:rowOff>181</xdr:rowOff>
    </xdr:from>
    <xdr:to>
      <xdr:col>3</xdr:col>
      <xdr:colOff>1260475</xdr:colOff>
      <xdr:row>35</xdr:row>
      <xdr:rowOff>181</xdr:rowOff>
    </xdr:to>
    <xdr:cxnSp macro="">
      <xdr:nvCxnSpPr>
        <xdr:cNvPr id="68" name="直線コネクタ 67"/>
        <xdr:cNvCxnSpPr/>
      </xdr:nvCxnSpPr>
      <xdr:spPr>
        <a:xfrm>
          <a:off x="4673600" y="6781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25</xdr:row>
      <xdr:rowOff>148244</xdr:rowOff>
    </xdr:from>
    <xdr:ext cx="405111" cy="259045"/>
    <xdr:sp macro="" textlink="">
      <xdr:nvSpPr>
        <xdr:cNvPr id="69" name="有形固定資産減価償却率最大値テキスト"/>
        <xdr:cNvSpPr txBox="1"/>
      </xdr:nvSpPr>
      <xdr:spPr>
        <a:xfrm>
          <a:off x="4813300" y="5215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74.2</a:t>
          </a:r>
          <a:endParaRPr kumimoji="1" lang="ja-JP" altLang="en-US" sz="1000" b="1">
            <a:latin typeface="ＭＳ Ｐゴシック"/>
          </a:endParaRPr>
        </a:p>
      </xdr:txBody>
    </xdr:sp>
    <xdr:clientData/>
  </xdr:oneCellAnchor>
  <xdr:twoCellAnchor>
    <xdr:from>
      <xdr:col>3</xdr:col>
      <xdr:colOff>1082675</xdr:colOff>
      <xdr:row>27</xdr:row>
      <xdr:rowOff>30117</xdr:rowOff>
    </xdr:from>
    <xdr:to>
      <xdr:col>3</xdr:col>
      <xdr:colOff>1260475</xdr:colOff>
      <xdr:row>27</xdr:row>
      <xdr:rowOff>30117</xdr:rowOff>
    </xdr:to>
    <xdr:cxnSp macro="">
      <xdr:nvCxnSpPr>
        <xdr:cNvPr id="70" name="直線コネクタ 69"/>
        <xdr:cNvCxnSpPr/>
      </xdr:nvCxnSpPr>
      <xdr:spPr>
        <a:xfrm>
          <a:off x="4673600" y="544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35577</xdr:rowOff>
    </xdr:from>
    <xdr:ext cx="405111" cy="259045"/>
    <xdr:sp macro="" textlink="">
      <xdr:nvSpPr>
        <xdr:cNvPr id="71" name="有形固定資産減価償却率平均値テキスト"/>
        <xdr:cNvSpPr txBox="1"/>
      </xdr:nvSpPr>
      <xdr:spPr>
        <a:xfrm>
          <a:off x="4813300" y="5960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55.0</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57150</xdr:rowOff>
    </xdr:from>
    <xdr:to>
      <xdr:col>3</xdr:col>
      <xdr:colOff>1222375</xdr:colOff>
      <xdr:row>30</xdr:row>
      <xdr:rowOff>158750</xdr:rowOff>
    </xdr:to>
    <xdr:sp macro="" textlink="">
      <xdr:nvSpPr>
        <xdr:cNvPr id="72" name="フローチャート : 判断 71"/>
        <xdr:cNvSpPr/>
      </xdr:nvSpPr>
      <xdr:spPr>
        <a:xfrm>
          <a:off x="4711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32476</xdr:rowOff>
    </xdr:from>
    <xdr:to>
      <xdr:col>3</xdr:col>
      <xdr:colOff>511175</xdr:colOff>
      <xdr:row>30</xdr:row>
      <xdr:rowOff>134076</xdr:rowOff>
    </xdr:to>
    <xdr:sp macro="" textlink="">
      <xdr:nvSpPr>
        <xdr:cNvPr id="73" name="フローチャート : 判断 72"/>
        <xdr:cNvSpPr/>
      </xdr:nvSpPr>
      <xdr:spPr>
        <a:xfrm>
          <a:off x="4000500" y="595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1120775</xdr:colOff>
      <xdr:row>29</xdr:row>
      <xdr:rowOff>160746</xdr:rowOff>
    </xdr:from>
    <xdr:to>
      <xdr:col>3</xdr:col>
      <xdr:colOff>1222375</xdr:colOff>
      <xdr:row>30</xdr:row>
      <xdr:rowOff>90896</xdr:rowOff>
    </xdr:to>
    <xdr:sp macro="" textlink="">
      <xdr:nvSpPr>
        <xdr:cNvPr id="79" name="円/楕円 78"/>
        <xdr:cNvSpPr/>
      </xdr:nvSpPr>
      <xdr:spPr>
        <a:xfrm>
          <a:off x="4711700" y="591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29</xdr:row>
      <xdr:rowOff>12173</xdr:rowOff>
    </xdr:from>
    <xdr:ext cx="405111" cy="259045"/>
    <xdr:sp macro="" textlink="">
      <xdr:nvSpPr>
        <xdr:cNvPr id="80" name="有形固定資産減価償却率該当値テキスト"/>
        <xdr:cNvSpPr txBox="1"/>
      </xdr:nvSpPr>
      <xdr:spPr>
        <a:xfrm>
          <a:off x="4813300" y="5765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57.2</a:t>
          </a:r>
          <a:endParaRPr kumimoji="1" lang="ja-JP" altLang="en-US" sz="1000" b="1">
            <a:solidFill>
              <a:srgbClr val="FF0000"/>
            </a:solidFill>
            <a:latin typeface="ＭＳ Ｐゴシック"/>
          </a:endParaRPr>
        </a:p>
      </xdr:txBody>
    </xdr:sp>
    <xdr:clientData/>
  </xdr:oneCellAnchor>
  <xdr:twoCellAnchor>
    <xdr:from>
      <xdr:col>3</xdr:col>
      <xdr:colOff>409575</xdr:colOff>
      <xdr:row>30</xdr:row>
      <xdr:rowOff>29392</xdr:rowOff>
    </xdr:from>
    <xdr:to>
      <xdr:col>3</xdr:col>
      <xdr:colOff>511175</xdr:colOff>
      <xdr:row>30</xdr:row>
      <xdr:rowOff>130992</xdr:rowOff>
    </xdr:to>
    <xdr:sp macro="" textlink="">
      <xdr:nvSpPr>
        <xdr:cNvPr id="81" name="円/楕円 80"/>
        <xdr:cNvSpPr/>
      </xdr:nvSpPr>
      <xdr:spPr>
        <a:xfrm>
          <a:off x="4000500" y="595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460375</xdr:colOff>
      <xdr:row>30</xdr:row>
      <xdr:rowOff>40096</xdr:rowOff>
    </xdr:from>
    <xdr:to>
      <xdr:col>3</xdr:col>
      <xdr:colOff>1171575</xdr:colOff>
      <xdr:row>30</xdr:row>
      <xdr:rowOff>80192</xdr:rowOff>
    </xdr:to>
    <xdr:cxnSp macro="">
      <xdr:nvCxnSpPr>
        <xdr:cNvPr id="82" name="直線コネクタ 81"/>
        <xdr:cNvCxnSpPr/>
      </xdr:nvCxnSpPr>
      <xdr:spPr>
        <a:xfrm flipV="1">
          <a:off x="4051300" y="5964646"/>
          <a:ext cx="7112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245118</xdr:colOff>
      <xdr:row>30</xdr:row>
      <xdr:rowOff>125203</xdr:rowOff>
    </xdr:from>
    <xdr:ext cx="405111" cy="259045"/>
    <xdr:sp macro="" textlink="">
      <xdr:nvSpPr>
        <xdr:cNvPr id="83" name="n_1aveValue有形固定資産減価償却率"/>
        <xdr:cNvSpPr txBox="1"/>
      </xdr:nvSpPr>
      <xdr:spPr>
        <a:xfrm>
          <a:off x="3836043" y="604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oneCellAnchor>
    <xdr:from>
      <xdr:col>3</xdr:col>
      <xdr:colOff>245118</xdr:colOff>
      <xdr:row>28</xdr:row>
      <xdr:rowOff>147519</xdr:rowOff>
    </xdr:from>
    <xdr:ext cx="405111" cy="259045"/>
    <xdr:sp macro="" textlink="">
      <xdr:nvSpPr>
        <xdr:cNvPr id="84" name="n_1mainValue有形固定資産減価償却率"/>
        <xdr:cNvSpPr txBox="1"/>
      </xdr:nvSpPr>
      <xdr:spPr>
        <a:xfrm>
          <a:off x="3836043" y="572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7" name="正方形/長方形 86"/>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8" name="正方形/長方形 8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9" name="正方形/長方形 8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90" name="正方形/長方形 8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1" name="テキスト ボックス 9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2" name="正方形/長方形 91"/>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3" name="正方形/長方形 9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4" name="正方形/長方形 9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5" name="テキスト ボックス 9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6" name="テキスト ボックス 9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7" name="テキスト ボックス 9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8" name="テキスト ボックス 9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14,340
14,291
208.39
8,942,806
8,423,802
447,179
4,849,315
8,111,766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8.0
50.1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56.4</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162577</xdr:rowOff>
    </xdr:from>
    <xdr:ext cx="467179" cy="259045"/>
    <xdr:sp macro="" textlink="">
      <xdr:nvSpPr>
        <xdr:cNvPr id="51" name="テキスト ボックス 50"/>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60198</xdr:rowOff>
    </xdr:from>
    <xdr:to>
      <xdr:col>6</xdr:col>
      <xdr:colOff>510540</xdr:colOff>
      <xdr:row>42</xdr:row>
      <xdr:rowOff>53340</xdr:rowOff>
    </xdr:to>
    <xdr:cxnSp macro="">
      <xdr:nvCxnSpPr>
        <xdr:cNvPr id="55" name="直線コネクタ 54"/>
        <xdr:cNvCxnSpPr/>
      </xdr:nvCxnSpPr>
      <xdr:spPr>
        <a:xfrm flipV="1">
          <a:off x="4634865" y="5889498"/>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57167</xdr:rowOff>
    </xdr:from>
    <xdr:ext cx="405111" cy="259045"/>
    <xdr:sp macro="" textlink="">
      <xdr:nvSpPr>
        <xdr:cNvPr id="56" name="【道路】&#10;有形固定資産減価償却率最小値テキスト"/>
        <xdr:cNvSpPr txBox="1"/>
      </xdr:nvSpPr>
      <xdr:spPr>
        <a:xfrm>
          <a:off x="47244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a:t>
          </a:r>
          <a:endParaRPr kumimoji="1" lang="ja-JP" altLang="en-US" sz="1000" b="1">
            <a:latin typeface="ＭＳ Ｐゴシック"/>
          </a:endParaRPr>
        </a:p>
      </xdr:txBody>
    </xdr:sp>
    <xdr:clientData/>
  </xdr:oneCellAnchor>
  <xdr:twoCellAnchor>
    <xdr:from>
      <xdr:col>6</xdr:col>
      <xdr:colOff>422275</xdr:colOff>
      <xdr:row>42</xdr:row>
      <xdr:rowOff>53340</xdr:rowOff>
    </xdr:from>
    <xdr:to>
      <xdr:col>6</xdr:col>
      <xdr:colOff>600075</xdr:colOff>
      <xdr:row>42</xdr:row>
      <xdr:rowOff>53340</xdr:rowOff>
    </xdr:to>
    <xdr:cxnSp macro="">
      <xdr:nvCxnSpPr>
        <xdr:cNvPr id="57" name="直線コネクタ 56"/>
        <xdr:cNvCxnSpPr/>
      </xdr:nvCxnSpPr>
      <xdr:spPr>
        <a:xfrm>
          <a:off x="4546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6875</xdr:rowOff>
    </xdr:from>
    <xdr:ext cx="405111" cy="259045"/>
    <xdr:sp macro="" textlink="">
      <xdr:nvSpPr>
        <xdr:cNvPr id="58" name="【道路】&#10;有形固定資産減価償却率最大値テキスト"/>
        <xdr:cNvSpPr txBox="1"/>
      </xdr:nvSpPr>
      <xdr:spPr>
        <a:xfrm>
          <a:off x="4724400" y="5664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95.7</a:t>
          </a:r>
          <a:endParaRPr kumimoji="1" lang="ja-JP" altLang="en-US" sz="1000" b="1">
            <a:latin typeface="ＭＳ Ｐゴシック"/>
          </a:endParaRPr>
        </a:p>
      </xdr:txBody>
    </xdr:sp>
    <xdr:clientData/>
  </xdr:oneCellAnchor>
  <xdr:twoCellAnchor>
    <xdr:from>
      <xdr:col>6</xdr:col>
      <xdr:colOff>422275</xdr:colOff>
      <xdr:row>34</xdr:row>
      <xdr:rowOff>60198</xdr:rowOff>
    </xdr:from>
    <xdr:to>
      <xdr:col>6</xdr:col>
      <xdr:colOff>600075</xdr:colOff>
      <xdr:row>34</xdr:row>
      <xdr:rowOff>60198</xdr:rowOff>
    </xdr:to>
    <xdr:cxnSp macro="">
      <xdr:nvCxnSpPr>
        <xdr:cNvPr id="59" name="直線コネクタ 58"/>
        <xdr:cNvCxnSpPr/>
      </xdr:nvCxnSpPr>
      <xdr:spPr>
        <a:xfrm>
          <a:off x="4546600" y="588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106697</xdr:rowOff>
    </xdr:from>
    <xdr:ext cx="405111" cy="259045"/>
    <xdr:sp macro="" textlink="">
      <xdr:nvSpPr>
        <xdr:cNvPr id="60" name="【道路】&#10;有形固定資産減価償却率平均値テキスト"/>
        <xdr:cNvSpPr txBox="1"/>
      </xdr:nvSpPr>
      <xdr:spPr>
        <a:xfrm>
          <a:off x="4724400" y="6793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53.0</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128270</xdr:rowOff>
    </xdr:from>
    <xdr:to>
      <xdr:col>6</xdr:col>
      <xdr:colOff>561975</xdr:colOff>
      <xdr:row>40</xdr:row>
      <xdr:rowOff>58420</xdr:rowOff>
    </xdr:to>
    <xdr:sp macro="" textlink="">
      <xdr:nvSpPr>
        <xdr:cNvPr id="61" name="フローチャート : 判断 60"/>
        <xdr:cNvSpPr/>
      </xdr:nvSpPr>
      <xdr:spPr>
        <a:xfrm>
          <a:off x="45847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116840</xdr:rowOff>
    </xdr:from>
    <xdr:to>
      <xdr:col>5</xdr:col>
      <xdr:colOff>409575</xdr:colOff>
      <xdr:row>40</xdr:row>
      <xdr:rowOff>46990</xdr:rowOff>
    </xdr:to>
    <xdr:sp macro="" textlink="">
      <xdr:nvSpPr>
        <xdr:cNvPr id="62" name="フローチャート : 判断 61"/>
        <xdr:cNvSpPr/>
      </xdr:nvSpPr>
      <xdr:spPr>
        <a:xfrm>
          <a:off x="3746500" y="680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39</xdr:row>
      <xdr:rowOff>105410</xdr:rowOff>
    </xdr:from>
    <xdr:to>
      <xdr:col>6</xdr:col>
      <xdr:colOff>561975</xdr:colOff>
      <xdr:row>40</xdr:row>
      <xdr:rowOff>35560</xdr:rowOff>
    </xdr:to>
    <xdr:sp macro="" textlink="">
      <xdr:nvSpPr>
        <xdr:cNvPr id="68" name="円/楕円 67"/>
        <xdr:cNvSpPr/>
      </xdr:nvSpPr>
      <xdr:spPr>
        <a:xfrm>
          <a:off x="4584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38</xdr:row>
      <xdr:rowOff>128287</xdr:rowOff>
    </xdr:from>
    <xdr:ext cx="405111" cy="259045"/>
    <xdr:sp macro="" textlink="">
      <xdr:nvSpPr>
        <xdr:cNvPr id="69" name="【道路】&#10;有形固定資産減価償却率該当値テキスト"/>
        <xdr:cNvSpPr txBox="1"/>
      </xdr:nvSpPr>
      <xdr:spPr>
        <a:xfrm>
          <a:off x="4724400" y="6643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54.0</a:t>
          </a:r>
          <a:endParaRPr kumimoji="1" lang="ja-JP" altLang="en-US" sz="1000" b="1">
            <a:solidFill>
              <a:srgbClr val="FF0000"/>
            </a:solidFill>
            <a:latin typeface="ＭＳ Ｐゴシック"/>
          </a:endParaRPr>
        </a:p>
      </xdr:txBody>
    </xdr:sp>
    <xdr:clientData/>
  </xdr:oneCellAnchor>
  <xdr:twoCellAnchor>
    <xdr:from>
      <xdr:col>5</xdr:col>
      <xdr:colOff>307975</xdr:colOff>
      <xdr:row>39</xdr:row>
      <xdr:rowOff>146558</xdr:rowOff>
    </xdr:from>
    <xdr:to>
      <xdr:col>5</xdr:col>
      <xdr:colOff>409575</xdr:colOff>
      <xdr:row>40</xdr:row>
      <xdr:rowOff>76708</xdr:rowOff>
    </xdr:to>
    <xdr:sp macro="" textlink="">
      <xdr:nvSpPr>
        <xdr:cNvPr id="70" name="円/楕円 69"/>
        <xdr:cNvSpPr/>
      </xdr:nvSpPr>
      <xdr:spPr>
        <a:xfrm>
          <a:off x="3746500" y="683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39</xdr:row>
      <xdr:rowOff>156210</xdr:rowOff>
    </xdr:from>
    <xdr:to>
      <xdr:col>6</xdr:col>
      <xdr:colOff>511175</xdr:colOff>
      <xdr:row>40</xdr:row>
      <xdr:rowOff>25908</xdr:rowOff>
    </xdr:to>
    <xdr:cxnSp macro="">
      <xdr:nvCxnSpPr>
        <xdr:cNvPr id="71" name="直線コネクタ 70"/>
        <xdr:cNvCxnSpPr/>
      </xdr:nvCxnSpPr>
      <xdr:spPr>
        <a:xfrm flipV="1">
          <a:off x="3797300" y="684276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38</xdr:row>
      <xdr:rowOff>63517</xdr:rowOff>
    </xdr:from>
    <xdr:ext cx="405111" cy="259045"/>
    <xdr:sp macro="" textlink="">
      <xdr:nvSpPr>
        <xdr:cNvPr id="72" name="n_1aveValue【道路】&#10;有形固定資産減価償却率"/>
        <xdr:cNvSpPr txBox="1"/>
      </xdr:nvSpPr>
      <xdr:spPr>
        <a:xfrm>
          <a:off x="3582043" y="6578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a:t>
          </a:r>
          <a:endParaRPr kumimoji="1" lang="ja-JP" altLang="en-US" sz="1000" b="1">
            <a:solidFill>
              <a:srgbClr val="000080"/>
            </a:solidFill>
            <a:latin typeface="ＭＳ Ｐゴシック"/>
          </a:endParaRPr>
        </a:p>
      </xdr:txBody>
    </xdr:sp>
    <xdr:clientData/>
  </xdr:oneCellAnchor>
  <xdr:oneCellAnchor>
    <xdr:from>
      <xdr:col>5</xdr:col>
      <xdr:colOff>143518</xdr:colOff>
      <xdr:row>40</xdr:row>
      <xdr:rowOff>67835</xdr:rowOff>
    </xdr:from>
    <xdr:ext cx="405111" cy="259045"/>
    <xdr:sp macro="" textlink="">
      <xdr:nvSpPr>
        <xdr:cNvPr id="73" name="n_1mainValue【道路】&#10;有形固定資産減価償却率"/>
        <xdr:cNvSpPr txBox="1"/>
      </xdr:nvSpPr>
      <xdr:spPr>
        <a:xfrm>
          <a:off x="3582043" y="6925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5/13</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12.698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4" name="テキスト ボックス 83"/>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133350</xdr:rowOff>
    </xdr:from>
    <xdr:to>
      <xdr:col>16</xdr:col>
      <xdr:colOff>307975</xdr:colOff>
      <xdr:row>42</xdr:row>
      <xdr:rowOff>133350</xdr:rowOff>
    </xdr:to>
    <xdr:cxnSp macro="">
      <xdr:nvCxnSpPr>
        <xdr:cNvPr id="85" name="直線コネクタ 84"/>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41</xdr:row>
      <xdr:rowOff>162577</xdr:rowOff>
    </xdr:from>
    <xdr:ext cx="531299" cy="259045"/>
    <xdr:sp macro="" textlink="">
      <xdr:nvSpPr>
        <xdr:cNvPr id="86" name="テキスト ボックス 85"/>
        <xdr:cNvSpPr txBox="1"/>
      </xdr:nvSpPr>
      <xdr:spPr>
        <a:xfrm>
          <a:off x="6072701" y="719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41</xdr:row>
      <xdr:rowOff>19050</xdr:rowOff>
    </xdr:from>
    <xdr:to>
      <xdr:col>16</xdr:col>
      <xdr:colOff>307975</xdr:colOff>
      <xdr:row>41</xdr:row>
      <xdr:rowOff>19050</xdr:rowOff>
    </xdr:to>
    <xdr:cxnSp macro="">
      <xdr:nvCxnSpPr>
        <xdr:cNvPr id="87" name="直線コネクタ 86"/>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40</xdr:row>
      <xdr:rowOff>48277</xdr:rowOff>
    </xdr:from>
    <xdr:ext cx="531299" cy="259045"/>
    <xdr:sp macro="" textlink="">
      <xdr:nvSpPr>
        <xdr:cNvPr id="88" name="テキスト ボックス 87"/>
        <xdr:cNvSpPr txBox="1"/>
      </xdr:nvSpPr>
      <xdr:spPr>
        <a:xfrm>
          <a:off x="6072701" y="690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39</xdr:row>
      <xdr:rowOff>76200</xdr:rowOff>
    </xdr:from>
    <xdr:to>
      <xdr:col>16</xdr:col>
      <xdr:colOff>307975</xdr:colOff>
      <xdr:row>39</xdr:row>
      <xdr:rowOff>76200</xdr:rowOff>
    </xdr:to>
    <xdr:cxnSp macro="">
      <xdr:nvCxnSpPr>
        <xdr:cNvPr id="89" name="直線コネクタ 88"/>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105427</xdr:rowOff>
    </xdr:from>
    <xdr:ext cx="531299" cy="259045"/>
    <xdr:sp macro="" textlink="">
      <xdr:nvSpPr>
        <xdr:cNvPr id="90" name="テキスト ボックス 89"/>
        <xdr:cNvSpPr txBox="1"/>
      </xdr:nvSpPr>
      <xdr:spPr>
        <a:xfrm>
          <a:off x="6072701" y="662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91" name="直線コネクタ 9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92" name="テキスト ボックス 91"/>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36</xdr:row>
      <xdr:rowOff>19050</xdr:rowOff>
    </xdr:from>
    <xdr:to>
      <xdr:col>16</xdr:col>
      <xdr:colOff>307975</xdr:colOff>
      <xdr:row>36</xdr:row>
      <xdr:rowOff>19050</xdr:rowOff>
    </xdr:to>
    <xdr:cxnSp macro="">
      <xdr:nvCxnSpPr>
        <xdr:cNvPr id="93" name="直線コネクタ 92"/>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48277</xdr:rowOff>
    </xdr:from>
    <xdr:ext cx="531299" cy="259045"/>
    <xdr:sp macro="" textlink="">
      <xdr:nvSpPr>
        <xdr:cNvPr id="94" name="テキスト ボックス 93"/>
        <xdr:cNvSpPr txBox="1"/>
      </xdr:nvSpPr>
      <xdr:spPr>
        <a:xfrm>
          <a:off x="6072701" y="604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34</xdr:row>
      <xdr:rowOff>76200</xdr:rowOff>
    </xdr:from>
    <xdr:to>
      <xdr:col>16</xdr:col>
      <xdr:colOff>307975</xdr:colOff>
      <xdr:row>34</xdr:row>
      <xdr:rowOff>76200</xdr:rowOff>
    </xdr:to>
    <xdr:cxnSp macro="">
      <xdr:nvCxnSpPr>
        <xdr:cNvPr id="95" name="直線コネクタ 94"/>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105427</xdr:rowOff>
    </xdr:from>
    <xdr:ext cx="531299" cy="259045"/>
    <xdr:sp macro="" textlink="">
      <xdr:nvSpPr>
        <xdr:cNvPr id="96" name="テキスト ボックス 95"/>
        <xdr:cNvSpPr txBox="1"/>
      </xdr:nvSpPr>
      <xdr:spPr>
        <a:xfrm>
          <a:off x="6072701" y="576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133350</xdr:rowOff>
    </xdr:from>
    <xdr:to>
      <xdr:col>16</xdr:col>
      <xdr:colOff>307975</xdr:colOff>
      <xdr:row>32</xdr:row>
      <xdr:rowOff>133350</xdr:rowOff>
    </xdr:to>
    <xdr:cxnSp macro="">
      <xdr:nvCxnSpPr>
        <xdr:cNvPr id="97" name="直線コネクタ 96"/>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162577</xdr:rowOff>
    </xdr:from>
    <xdr:ext cx="531299" cy="259045"/>
    <xdr:sp macro="" textlink="">
      <xdr:nvSpPr>
        <xdr:cNvPr id="98" name="テキスト ボックス 97"/>
        <xdr:cNvSpPr txBox="1"/>
      </xdr:nvSpPr>
      <xdr:spPr>
        <a:xfrm>
          <a:off x="6072701" y="547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100" name="テキスト ボックス 9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10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134550</xdr:rowOff>
    </xdr:from>
    <xdr:to>
      <xdr:col>15</xdr:col>
      <xdr:colOff>180340</xdr:colOff>
      <xdr:row>42</xdr:row>
      <xdr:rowOff>17650</xdr:rowOff>
    </xdr:to>
    <xdr:cxnSp macro="">
      <xdr:nvCxnSpPr>
        <xdr:cNvPr id="102" name="直線コネクタ 101"/>
        <xdr:cNvCxnSpPr/>
      </xdr:nvCxnSpPr>
      <xdr:spPr>
        <a:xfrm flipV="1">
          <a:off x="10476865" y="5792400"/>
          <a:ext cx="0" cy="1426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21477</xdr:rowOff>
    </xdr:from>
    <xdr:ext cx="534377" cy="259045"/>
    <xdr:sp macro="" textlink="">
      <xdr:nvSpPr>
        <xdr:cNvPr id="103" name="【道路】&#10;一人当たり延長最小値テキスト"/>
        <xdr:cNvSpPr txBox="1"/>
      </xdr:nvSpPr>
      <xdr:spPr>
        <a:xfrm>
          <a:off x="10566400" y="7222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14.049</a:t>
          </a:r>
          <a:endParaRPr kumimoji="1" lang="ja-JP" altLang="en-US" sz="1000" b="1">
            <a:latin typeface="ＭＳ Ｐゴシック"/>
          </a:endParaRPr>
        </a:p>
      </xdr:txBody>
    </xdr:sp>
    <xdr:clientData/>
  </xdr:oneCellAnchor>
  <xdr:twoCellAnchor>
    <xdr:from>
      <xdr:col>15</xdr:col>
      <xdr:colOff>92075</xdr:colOff>
      <xdr:row>42</xdr:row>
      <xdr:rowOff>17650</xdr:rowOff>
    </xdr:from>
    <xdr:to>
      <xdr:col>15</xdr:col>
      <xdr:colOff>269875</xdr:colOff>
      <xdr:row>42</xdr:row>
      <xdr:rowOff>17650</xdr:rowOff>
    </xdr:to>
    <xdr:cxnSp macro="">
      <xdr:nvCxnSpPr>
        <xdr:cNvPr id="104" name="直線コネクタ 103"/>
        <xdr:cNvCxnSpPr/>
      </xdr:nvCxnSpPr>
      <xdr:spPr>
        <a:xfrm>
          <a:off x="10388600" y="721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81227</xdr:rowOff>
    </xdr:from>
    <xdr:ext cx="534377" cy="259045"/>
    <xdr:sp macro="" textlink="">
      <xdr:nvSpPr>
        <xdr:cNvPr id="105" name="【道路】&#10;一人当たり延長最大値テキスト"/>
        <xdr:cNvSpPr txBox="1"/>
      </xdr:nvSpPr>
      <xdr:spPr>
        <a:xfrm>
          <a:off x="10566400" y="556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63.958</a:t>
          </a:r>
          <a:endParaRPr kumimoji="1" lang="ja-JP" altLang="en-US" sz="1000" b="1">
            <a:latin typeface="ＭＳ Ｐゴシック"/>
          </a:endParaRPr>
        </a:p>
      </xdr:txBody>
    </xdr:sp>
    <xdr:clientData/>
  </xdr:oneCellAnchor>
  <xdr:twoCellAnchor>
    <xdr:from>
      <xdr:col>15</xdr:col>
      <xdr:colOff>92075</xdr:colOff>
      <xdr:row>33</xdr:row>
      <xdr:rowOff>134550</xdr:rowOff>
    </xdr:from>
    <xdr:to>
      <xdr:col>15</xdr:col>
      <xdr:colOff>269875</xdr:colOff>
      <xdr:row>33</xdr:row>
      <xdr:rowOff>134550</xdr:rowOff>
    </xdr:to>
    <xdr:cxnSp macro="">
      <xdr:nvCxnSpPr>
        <xdr:cNvPr id="106" name="直線コネクタ 105"/>
        <xdr:cNvCxnSpPr/>
      </xdr:nvCxnSpPr>
      <xdr:spPr>
        <a:xfrm>
          <a:off x="10388600" y="579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153903</xdr:rowOff>
    </xdr:from>
    <xdr:ext cx="534377" cy="259045"/>
    <xdr:sp macro="" textlink="">
      <xdr:nvSpPr>
        <xdr:cNvPr id="107" name="【道路】&#10;一人当たり延長平均値テキスト"/>
        <xdr:cNvSpPr txBox="1"/>
      </xdr:nvSpPr>
      <xdr:spPr>
        <a:xfrm>
          <a:off x="10566400" y="6669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30.748</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4026</xdr:rowOff>
    </xdr:from>
    <xdr:to>
      <xdr:col>15</xdr:col>
      <xdr:colOff>231775</xdr:colOff>
      <xdr:row>39</xdr:row>
      <xdr:rowOff>105626</xdr:rowOff>
    </xdr:to>
    <xdr:sp macro="" textlink="">
      <xdr:nvSpPr>
        <xdr:cNvPr id="108" name="フローチャート : 判断 107"/>
        <xdr:cNvSpPr/>
      </xdr:nvSpPr>
      <xdr:spPr>
        <a:xfrm>
          <a:off x="10426700" y="669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153730</xdr:rowOff>
    </xdr:from>
    <xdr:to>
      <xdr:col>14</xdr:col>
      <xdr:colOff>79375</xdr:colOff>
      <xdr:row>40</xdr:row>
      <xdr:rowOff>83880</xdr:rowOff>
    </xdr:to>
    <xdr:sp macro="" textlink="">
      <xdr:nvSpPr>
        <xdr:cNvPr id="109" name="フローチャート : 判断 108"/>
        <xdr:cNvSpPr/>
      </xdr:nvSpPr>
      <xdr:spPr>
        <a:xfrm>
          <a:off x="9588500" y="684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131242</xdr:rowOff>
    </xdr:from>
    <xdr:to>
      <xdr:col>15</xdr:col>
      <xdr:colOff>231775</xdr:colOff>
      <xdr:row>39</xdr:row>
      <xdr:rowOff>61392</xdr:rowOff>
    </xdr:to>
    <xdr:sp macro="" textlink="">
      <xdr:nvSpPr>
        <xdr:cNvPr id="115" name="円/楕円 114"/>
        <xdr:cNvSpPr/>
      </xdr:nvSpPr>
      <xdr:spPr>
        <a:xfrm>
          <a:off x="10426700" y="664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37</xdr:row>
      <xdr:rowOff>154119</xdr:rowOff>
    </xdr:from>
    <xdr:ext cx="534377" cy="259045"/>
    <xdr:sp macro="" textlink="">
      <xdr:nvSpPr>
        <xdr:cNvPr id="116" name="【道路】&#10;一人当たり延長該当値テキスト"/>
        <xdr:cNvSpPr txBox="1"/>
      </xdr:nvSpPr>
      <xdr:spPr>
        <a:xfrm>
          <a:off x="10566400" y="649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32.296</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150702</xdr:rowOff>
    </xdr:from>
    <xdr:to>
      <xdr:col>14</xdr:col>
      <xdr:colOff>79375</xdr:colOff>
      <xdr:row>39</xdr:row>
      <xdr:rowOff>80852</xdr:rowOff>
    </xdr:to>
    <xdr:sp macro="" textlink="">
      <xdr:nvSpPr>
        <xdr:cNvPr id="117" name="円/楕円 116"/>
        <xdr:cNvSpPr/>
      </xdr:nvSpPr>
      <xdr:spPr>
        <a:xfrm>
          <a:off x="9588500" y="666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39</xdr:row>
      <xdr:rowOff>10592</xdr:rowOff>
    </xdr:from>
    <xdr:to>
      <xdr:col>15</xdr:col>
      <xdr:colOff>180975</xdr:colOff>
      <xdr:row>39</xdr:row>
      <xdr:rowOff>30052</xdr:rowOff>
    </xdr:to>
    <xdr:cxnSp macro="">
      <xdr:nvCxnSpPr>
        <xdr:cNvPr id="118" name="直線コネクタ 117"/>
        <xdr:cNvCxnSpPr/>
      </xdr:nvCxnSpPr>
      <xdr:spPr>
        <a:xfrm flipV="1">
          <a:off x="9639300" y="6697142"/>
          <a:ext cx="838200" cy="1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434485</xdr:colOff>
      <xdr:row>40</xdr:row>
      <xdr:rowOff>75007</xdr:rowOff>
    </xdr:from>
    <xdr:ext cx="534377" cy="259045"/>
    <xdr:sp macro="" textlink="">
      <xdr:nvSpPr>
        <xdr:cNvPr id="119" name="n_1aveValue【道路】&#10;一人当たり延長"/>
        <xdr:cNvSpPr txBox="1"/>
      </xdr:nvSpPr>
      <xdr:spPr>
        <a:xfrm>
          <a:off x="9359410" y="693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25.509</a:t>
          </a:r>
          <a:endParaRPr kumimoji="1" lang="ja-JP" altLang="en-US" sz="1000" b="1">
            <a:solidFill>
              <a:srgbClr val="000080"/>
            </a:solidFill>
            <a:latin typeface="ＭＳ Ｐゴシック"/>
          </a:endParaRPr>
        </a:p>
      </xdr:txBody>
    </xdr:sp>
    <xdr:clientData/>
  </xdr:oneCellAnchor>
  <xdr:oneCellAnchor>
    <xdr:from>
      <xdr:col>13</xdr:col>
      <xdr:colOff>434485</xdr:colOff>
      <xdr:row>37</xdr:row>
      <xdr:rowOff>97378</xdr:rowOff>
    </xdr:from>
    <xdr:ext cx="534377" cy="259045"/>
    <xdr:sp macro="" textlink="">
      <xdr:nvSpPr>
        <xdr:cNvPr id="120" name="n_1mainValue【道路】&#10;一人当たり延長"/>
        <xdr:cNvSpPr txBox="1"/>
      </xdr:nvSpPr>
      <xdr:spPr>
        <a:xfrm>
          <a:off x="9359410" y="644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31.615</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21" name="正方形/長方形 12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22" name="正方形/長方形 12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23" name="正方形/長方形 12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4" name="正方形/長方形 12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5" name="正方形/長方形 12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6" name="正方形/長方形 12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7" name="正方形/長方形 12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63.3</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8" name="正方形/長方形 12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9" name="テキスト ボックス 12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30" name="直線コネクタ 12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31" name="テキスト ボックス 13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32" name="直線コネクタ 13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33" name="テキスト ボックス 13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34" name="直線コネクタ 13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35" name="テキスト ボックス 13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36" name="直線コネクタ 13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37" name="テキスト ボックス 13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38" name="直線コネクタ 13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9" name="テキスト ボックス 13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1" name="テキスト ボックス 14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75438</xdr:rowOff>
    </xdr:from>
    <xdr:to>
      <xdr:col>6</xdr:col>
      <xdr:colOff>510540</xdr:colOff>
      <xdr:row>63</xdr:row>
      <xdr:rowOff>54864</xdr:rowOff>
    </xdr:to>
    <xdr:cxnSp macro="">
      <xdr:nvCxnSpPr>
        <xdr:cNvPr id="143" name="直線コネクタ 142"/>
        <xdr:cNvCxnSpPr/>
      </xdr:nvCxnSpPr>
      <xdr:spPr>
        <a:xfrm flipV="1">
          <a:off x="4634865" y="9505188"/>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58691</xdr:rowOff>
    </xdr:from>
    <xdr:ext cx="405111" cy="259045"/>
    <xdr:sp macro="" textlink="">
      <xdr:nvSpPr>
        <xdr:cNvPr id="144" name="【橋りょう・トンネル】&#10;有形固定資産減価償却率最小値テキスト"/>
        <xdr:cNvSpPr txBox="1"/>
      </xdr:nvSpPr>
      <xdr:spPr>
        <a:xfrm>
          <a:off x="4724400" y="1086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a:t>
          </a:r>
          <a:endParaRPr kumimoji="1" lang="ja-JP" altLang="en-US" sz="1000" b="1">
            <a:latin typeface="ＭＳ Ｐゴシック"/>
          </a:endParaRPr>
        </a:p>
      </xdr:txBody>
    </xdr:sp>
    <xdr:clientData/>
  </xdr:oneCellAnchor>
  <xdr:twoCellAnchor>
    <xdr:from>
      <xdr:col>6</xdr:col>
      <xdr:colOff>422275</xdr:colOff>
      <xdr:row>63</xdr:row>
      <xdr:rowOff>54864</xdr:rowOff>
    </xdr:from>
    <xdr:to>
      <xdr:col>6</xdr:col>
      <xdr:colOff>600075</xdr:colOff>
      <xdr:row>63</xdr:row>
      <xdr:rowOff>54864</xdr:rowOff>
    </xdr:to>
    <xdr:cxnSp macro="">
      <xdr:nvCxnSpPr>
        <xdr:cNvPr id="145" name="直線コネクタ 144"/>
        <xdr:cNvCxnSpPr/>
      </xdr:nvCxnSpPr>
      <xdr:spPr>
        <a:xfrm>
          <a:off x="4546600" y="1085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22115</xdr:rowOff>
    </xdr:from>
    <xdr:ext cx="405111" cy="259045"/>
    <xdr:sp macro="" textlink="">
      <xdr:nvSpPr>
        <xdr:cNvPr id="146" name="【橋りょう・トンネル】&#10;有形固定資産減価償却率最大値テキスト"/>
        <xdr:cNvSpPr txBox="1"/>
      </xdr:nvSpPr>
      <xdr:spPr>
        <a:xfrm>
          <a:off x="4724400" y="9280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6</xdr:col>
      <xdr:colOff>422275</xdr:colOff>
      <xdr:row>55</xdr:row>
      <xdr:rowOff>75438</xdr:rowOff>
    </xdr:from>
    <xdr:to>
      <xdr:col>6</xdr:col>
      <xdr:colOff>600075</xdr:colOff>
      <xdr:row>55</xdr:row>
      <xdr:rowOff>75438</xdr:rowOff>
    </xdr:to>
    <xdr:cxnSp macro="">
      <xdr:nvCxnSpPr>
        <xdr:cNvPr id="147" name="直線コネクタ 146"/>
        <xdr:cNvCxnSpPr/>
      </xdr:nvCxnSpPr>
      <xdr:spPr>
        <a:xfrm>
          <a:off x="4546600" y="950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32783</xdr:rowOff>
    </xdr:from>
    <xdr:ext cx="405111" cy="259045"/>
    <xdr:sp macro="" textlink="">
      <xdr:nvSpPr>
        <xdr:cNvPr id="148" name="【橋りょう・トンネル】&#10;有形固定資産減価償却率平均値テキスト"/>
        <xdr:cNvSpPr txBox="1"/>
      </xdr:nvSpPr>
      <xdr:spPr>
        <a:xfrm>
          <a:off x="4724400" y="9976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54356</xdr:rowOff>
    </xdr:from>
    <xdr:to>
      <xdr:col>6</xdr:col>
      <xdr:colOff>561975</xdr:colOff>
      <xdr:row>58</xdr:row>
      <xdr:rowOff>155956</xdr:rowOff>
    </xdr:to>
    <xdr:sp macro="" textlink="">
      <xdr:nvSpPr>
        <xdr:cNvPr id="149" name="フローチャート : 判断 148"/>
        <xdr:cNvSpPr/>
      </xdr:nvSpPr>
      <xdr:spPr>
        <a:xfrm>
          <a:off x="4584700" y="999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138938</xdr:rowOff>
    </xdr:from>
    <xdr:to>
      <xdr:col>5</xdr:col>
      <xdr:colOff>409575</xdr:colOff>
      <xdr:row>59</xdr:row>
      <xdr:rowOff>69088</xdr:rowOff>
    </xdr:to>
    <xdr:sp macro="" textlink="">
      <xdr:nvSpPr>
        <xdr:cNvPr id="150" name="フローチャート : 判断 149"/>
        <xdr:cNvSpPr/>
      </xdr:nvSpPr>
      <xdr:spPr>
        <a:xfrm>
          <a:off x="3746500" y="1008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125222</xdr:rowOff>
    </xdr:from>
    <xdr:to>
      <xdr:col>6</xdr:col>
      <xdr:colOff>561975</xdr:colOff>
      <xdr:row>58</xdr:row>
      <xdr:rowOff>55372</xdr:rowOff>
    </xdr:to>
    <xdr:sp macro="" textlink="">
      <xdr:nvSpPr>
        <xdr:cNvPr id="156" name="円/楕円 155"/>
        <xdr:cNvSpPr/>
      </xdr:nvSpPr>
      <xdr:spPr>
        <a:xfrm>
          <a:off x="4584700" y="989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56</xdr:row>
      <xdr:rowOff>148099</xdr:rowOff>
    </xdr:from>
    <xdr:ext cx="405111" cy="259045"/>
    <xdr:sp macro="" textlink="">
      <xdr:nvSpPr>
        <xdr:cNvPr id="157" name="【橋りょう・トンネル】&#10;有形固定資産減価償却率該当値テキスト"/>
        <xdr:cNvSpPr txBox="1"/>
      </xdr:nvSpPr>
      <xdr:spPr>
        <a:xfrm>
          <a:off x="4724400" y="9749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157226</xdr:rowOff>
    </xdr:from>
    <xdr:to>
      <xdr:col>5</xdr:col>
      <xdr:colOff>409575</xdr:colOff>
      <xdr:row>58</xdr:row>
      <xdr:rowOff>87376</xdr:rowOff>
    </xdr:to>
    <xdr:sp macro="" textlink="">
      <xdr:nvSpPr>
        <xdr:cNvPr id="158" name="円/楕円 157"/>
        <xdr:cNvSpPr/>
      </xdr:nvSpPr>
      <xdr:spPr>
        <a:xfrm>
          <a:off x="3746500" y="992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58</xdr:row>
      <xdr:rowOff>4572</xdr:rowOff>
    </xdr:from>
    <xdr:to>
      <xdr:col>6</xdr:col>
      <xdr:colOff>511175</xdr:colOff>
      <xdr:row>58</xdr:row>
      <xdr:rowOff>36576</xdr:rowOff>
    </xdr:to>
    <xdr:cxnSp macro="">
      <xdr:nvCxnSpPr>
        <xdr:cNvPr id="159" name="直線コネクタ 158"/>
        <xdr:cNvCxnSpPr/>
      </xdr:nvCxnSpPr>
      <xdr:spPr>
        <a:xfrm flipV="1">
          <a:off x="3797300" y="994867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59</xdr:row>
      <xdr:rowOff>60215</xdr:rowOff>
    </xdr:from>
    <xdr:ext cx="405111" cy="259045"/>
    <xdr:sp macro="" textlink="">
      <xdr:nvSpPr>
        <xdr:cNvPr id="160" name="n_1aveValue【橋りょう・トンネル】&#10;有形固定資産減価償却率"/>
        <xdr:cNvSpPr txBox="1"/>
      </xdr:nvSpPr>
      <xdr:spPr>
        <a:xfrm>
          <a:off x="3582043" y="1017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5</xdr:col>
      <xdr:colOff>143518</xdr:colOff>
      <xdr:row>56</xdr:row>
      <xdr:rowOff>103903</xdr:rowOff>
    </xdr:from>
    <xdr:ext cx="405111" cy="259045"/>
    <xdr:sp macro="" textlink="">
      <xdr:nvSpPr>
        <xdr:cNvPr id="161" name="n_1mainValue【橋りょう・トンネル】&#10;有形固定資産減価償却率"/>
        <xdr:cNvSpPr txBox="1"/>
      </xdr:nvSpPr>
      <xdr:spPr>
        <a:xfrm>
          <a:off x="3582043" y="970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2" name="正方形/長方形 16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3" name="正方形/長方形 16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4" name="正方形/長方形 16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5" name="正方形/長方形 16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6" name="正方形/長方形 16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7" name="正方形/長方形 16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8" name="正方形/長方形 16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301,510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9" name="正方形/長方形 16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70" name="テキスト ボックス 16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71" name="直線コネクタ 17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172" name="直線コネクタ 171"/>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159855</xdr:rowOff>
    </xdr:from>
    <xdr:ext cx="248786" cy="259045"/>
    <xdr:sp macro="" textlink="">
      <xdr:nvSpPr>
        <xdr:cNvPr id="173" name="テキスト ボックス 172"/>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74" name="直線コネクタ 173"/>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62</xdr:row>
      <xdr:rowOff>4734</xdr:rowOff>
    </xdr:from>
    <xdr:ext cx="595419" cy="259045"/>
    <xdr:sp macro="" textlink="">
      <xdr:nvSpPr>
        <xdr:cNvPr id="175" name="テキスト ボックス 174"/>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76" name="直線コネクタ 175"/>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60</xdr:row>
      <xdr:rowOff>21062</xdr:rowOff>
    </xdr:from>
    <xdr:ext cx="595419" cy="259045"/>
    <xdr:sp macro="" textlink="">
      <xdr:nvSpPr>
        <xdr:cNvPr id="177" name="テキスト ボックス 176"/>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78" name="直線コネクタ 177"/>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58</xdr:row>
      <xdr:rowOff>37392</xdr:rowOff>
    </xdr:from>
    <xdr:ext cx="595419" cy="259045"/>
    <xdr:sp macro="" textlink="">
      <xdr:nvSpPr>
        <xdr:cNvPr id="179" name="テキスト ボックス 178"/>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80" name="直線コネクタ 179"/>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53720</xdr:rowOff>
    </xdr:from>
    <xdr:ext cx="685572" cy="259045"/>
    <xdr:sp macro="" textlink="">
      <xdr:nvSpPr>
        <xdr:cNvPr id="181" name="テキスト ボックス 180"/>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82" name="直線コネクタ 181"/>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70049</xdr:rowOff>
    </xdr:from>
    <xdr:ext cx="685572" cy="259045"/>
    <xdr:sp macro="" textlink="">
      <xdr:nvSpPr>
        <xdr:cNvPr id="183" name="テキスト ボックス 182"/>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4" name="直線コネクタ 18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85" name="テキスト ボックス 184"/>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87380</xdr:rowOff>
    </xdr:from>
    <xdr:to>
      <xdr:col>15</xdr:col>
      <xdr:colOff>180340</xdr:colOff>
      <xdr:row>64</xdr:row>
      <xdr:rowOff>78830</xdr:rowOff>
    </xdr:to>
    <xdr:cxnSp macro="">
      <xdr:nvCxnSpPr>
        <xdr:cNvPr id="187" name="直線コネクタ 186"/>
        <xdr:cNvCxnSpPr/>
      </xdr:nvCxnSpPr>
      <xdr:spPr>
        <a:xfrm flipV="1">
          <a:off x="10476865" y="9517130"/>
          <a:ext cx="0" cy="1534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82657</xdr:rowOff>
    </xdr:from>
    <xdr:ext cx="534377" cy="259045"/>
    <xdr:sp macro="" textlink="">
      <xdr:nvSpPr>
        <xdr:cNvPr id="188" name="【橋りょう・トンネル】&#10;一人当たり有形固定資産（償却資産）額最小値テキスト"/>
        <xdr:cNvSpPr txBox="1"/>
      </xdr:nvSpPr>
      <xdr:spPr>
        <a:xfrm>
          <a:off x="10566400" y="1105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47,584</a:t>
          </a:r>
          <a:endParaRPr kumimoji="1" lang="ja-JP" altLang="en-US" sz="1000" b="1">
            <a:latin typeface="ＭＳ Ｐゴシック"/>
          </a:endParaRPr>
        </a:p>
      </xdr:txBody>
    </xdr:sp>
    <xdr:clientData/>
  </xdr:oneCellAnchor>
  <xdr:twoCellAnchor>
    <xdr:from>
      <xdr:col>15</xdr:col>
      <xdr:colOff>92075</xdr:colOff>
      <xdr:row>64</xdr:row>
      <xdr:rowOff>78830</xdr:rowOff>
    </xdr:from>
    <xdr:to>
      <xdr:col>15</xdr:col>
      <xdr:colOff>269875</xdr:colOff>
      <xdr:row>64</xdr:row>
      <xdr:rowOff>78830</xdr:rowOff>
    </xdr:to>
    <xdr:cxnSp macro="">
      <xdr:nvCxnSpPr>
        <xdr:cNvPr id="189" name="直線コネクタ 188"/>
        <xdr:cNvCxnSpPr/>
      </xdr:nvCxnSpPr>
      <xdr:spPr>
        <a:xfrm>
          <a:off x="10388600" y="11051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34057</xdr:rowOff>
    </xdr:from>
    <xdr:ext cx="690189" cy="259045"/>
    <xdr:sp macro="" textlink="">
      <xdr:nvSpPr>
        <xdr:cNvPr id="190" name="【橋りょう・トンネル】&#10;一人当たり有形固定資産（償却資産）額最大値テキスト"/>
        <xdr:cNvSpPr txBox="1"/>
      </xdr:nvSpPr>
      <xdr:spPr>
        <a:xfrm>
          <a:off x="10566400" y="92923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1,457,230</a:t>
          </a:r>
          <a:endParaRPr kumimoji="1" lang="ja-JP" altLang="en-US" sz="1000" b="1">
            <a:latin typeface="ＭＳ Ｐゴシック"/>
          </a:endParaRPr>
        </a:p>
      </xdr:txBody>
    </xdr:sp>
    <xdr:clientData/>
  </xdr:oneCellAnchor>
  <xdr:twoCellAnchor>
    <xdr:from>
      <xdr:col>15</xdr:col>
      <xdr:colOff>92075</xdr:colOff>
      <xdr:row>55</xdr:row>
      <xdr:rowOff>87380</xdr:rowOff>
    </xdr:from>
    <xdr:to>
      <xdr:col>15</xdr:col>
      <xdr:colOff>269875</xdr:colOff>
      <xdr:row>55</xdr:row>
      <xdr:rowOff>87380</xdr:rowOff>
    </xdr:to>
    <xdr:cxnSp macro="">
      <xdr:nvCxnSpPr>
        <xdr:cNvPr id="191" name="直線コネクタ 190"/>
        <xdr:cNvCxnSpPr/>
      </xdr:nvCxnSpPr>
      <xdr:spPr>
        <a:xfrm>
          <a:off x="10388600" y="951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116178</xdr:rowOff>
    </xdr:from>
    <xdr:ext cx="599010" cy="259045"/>
    <xdr:sp macro="" textlink="">
      <xdr:nvSpPr>
        <xdr:cNvPr id="192" name="【橋りょう・トンネル】&#10;一人当たり有形固定資産（償却資産）額平均値テキスト"/>
        <xdr:cNvSpPr txBox="1"/>
      </xdr:nvSpPr>
      <xdr:spPr>
        <a:xfrm>
          <a:off x="10566400" y="105746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419,290</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137751</xdr:rowOff>
    </xdr:from>
    <xdr:to>
      <xdr:col>15</xdr:col>
      <xdr:colOff>231775</xdr:colOff>
      <xdr:row>62</xdr:row>
      <xdr:rowOff>67901</xdr:rowOff>
    </xdr:to>
    <xdr:sp macro="" textlink="">
      <xdr:nvSpPr>
        <xdr:cNvPr id="193" name="フローチャート : 判断 192"/>
        <xdr:cNvSpPr/>
      </xdr:nvSpPr>
      <xdr:spPr>
        <a:xfrm>
          <a:off x="10426700" y="1059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105142</xdr:rowOff>
    </xdr:from>
    <xdr:to>
      <xdr:col>14</xdr:col>
      <xdr:colOff>79375</xdr:colOff>
      <xdr:row>63</xdr:row>
      <xdr:rowOff>35292</xdr:rowOff>
    </xdr:to>
    <xdr:sp macro="" textlink="">
      <xdr:nvSpPr>
        <xdr:cNvPr id="194" name="フローチャート : 判断 193"/>
        <xdr:cNvSpPr/>
      </xdr:nvSpPr>
      <xdr:spPr>
        <a:xfrm>
          <a:off x="9588500" y="1073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59</xdr:row>
      <xdr:rowOff>157294</xdr:rowOff>
    </xdr:from>
    <xdr:to>
      <xdr:col>15</xdr:col>
      <xdr:colOff>231775</xdr:colOff>
      <xdr:row>60</xdr:row>
      <xdr:rowOff>87444</xdr:rowOff>
    </xdr:to>
    <xdr:sp macro="" textlink="">
      <xdr:nvSpPr>
        <xdr:cNvPr id="200" name="円/楕円 199"/>
        <xdr:cNvSpPr/>
      </xdr:nvSpPr>
      <xdr:spPr>
        <a:xfrm>
          <a:off x="10426700" y="1027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59</xdr:row>
      <xdr:rowOff>8721</xdr:rowOff>
    </xdr:from>
    <xdr:ext cx="599010" cy="259045"/>
    <xdr:sp macro="" textlink="">
      <xdr:nvSpPr>
        <xdr:cNvPr id="201" name="【橋りょう・トンネル】&#10;一人当たり有形固定資産（償却資産）額該当値テキスト"/>
        <xdr:cNvSpPr txBox="1"/>
      </xdr:nvSpPr>
      <xdr:spPr>
        <a:xfrm>
          <a:off x="10566400" y="10124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716,337</a:t>
          </a:r>
          <a:endParaRPr kumimoji="1" lang="ja-JP" altLang="en-US" sz="1000" b="1">
            <a:solidFill>
              <a:srgbClr val="FF0000"/>
            </a:solidFill>
            <a:latin typeface="ＭＳ Ｐゴシック"/>
          </a:endParaRPr>
        </a:p>
      </xdr:txBody>
    </xdr:sp>
    <xdr:clientData/>
  </xdr:oneCellAnchor>
  <xdr:twoCellAnchor>
    <xdr:from>
      <xdr:col>13</xdr:col>
      <xdr:colOff>663575</xdr:colOff>
      <xdr:row>60</xdr:row>
      <xdr:rowOff>2468</xdr:rowOff>
    </xdr:from>
    <xdr:to>
      <xdr:col>14</xdr:col>
      <xdr:colOff>79375</xdr:colOff>
      <xdr:row>60</xdr:row>
      <xdr:rowOff>104068</xdr:rowOff>
    </xdr:to>
    <xdr:sp macro="" textlink="">
      <xdr:nvSpPr>
        <xdr:cNvPr id="202" name="円/楕円 201"/>
        <xdr:cNvSpPr/>
      </xdr:nvSpPr>
      <xdr:spPr>
        <a:xfrm>
          <a:off x="9588500" y="102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60</xdr:row>
      <xdr:rowOff>36644</xdr:rowOff>
    </xdr:from>
    <xdr:to>
      <xdr:col>15</xdr:col>
      <xdr:colOff>180975</xdr:colOff>
      <xdr:row>60</xdr:row>
      <xdr:rowOff>53268</xdr:rowOff>
    </xdr:to>
    <xdr:cxnSp macro="">
      <xdr:nvCxnSpPr>
        <xdr:cNvPr id="203" name="直線コネクタ 202"/>
        <xdr:cNvCxnSpPr/>
      </xdr:nvCxnSpPr>
      <xdr:spPr>
        <a:xfrm flipV="1">
          <a:off x="9639300" y="10323644"/>
          <a:ext cx="838200" cy="1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402169</xdr:colOff>
      <xdr:row>63</xdr:row>
      <xdr:rowOff>26419</xdr:rowOff>
    </xdr:from>
    <xdr:ext cx="599010" cy="259045"/>
    <xdr:sp macro="" textlink="">
      <xdr:nvSpPr>
        <xdr:cNvPr id="204" name="n_1aveValue【橋りょう・トンネル】&#10;一人当たり有形固定資産（償却資産）額"/>
        <xdr:cNvSpPr txBox="1"/>
      </xdr:nvSpPr>
      <xdr:spPr>
        <a:xfrm>
          <a:off x="9327094" y="10827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291,746</a:t>
          </a:r>
          <a:endParaRPr kumimoji="1" lang="ja-JP" altLang="en-US" sz="1000" b="1">
            <a:solidFill>
              <a:srgbClr val="000080"/>
            </a:solidFill>
            <a:latin typeface="ＭＳ Ｐゴシック"/>
          </a:endParaRPr>
        </a:p>
      </xdr:txBody>
    </xdr:sp>
    <xdr:clientData/>
  </xdr:oneCellAnchor>
  <xdr:oneCellAnchor>
    <xdr:from>
      <xdr:col>13</xdr:col>
      <xdr:colOff>402169</xdr:colOff>
      <xdr:row>58</xdr:row>
      <xdr:rowOff>120595</xdr:rowOff>
    </xdr:from>
    <xdr:ext cx="599010" cy="259045"/>
    <xdr:sp macro="" textlink="">
      <xdr:nvSpPr>
        <xdr:cNvPr id="205" name="n_1mainValue【橋りょう・トンネル】&#10;一人当たり有形固定資産（償却資産）額"/>
        <xdr:cNvSpPr txBox="1"/>
      </xdr:nvSpPr>
      <xdr:spPr>
        <a:xfrm>
          <a:off x="9327094" y="10064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701,066</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6" name="正方形/長方形 20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7" name="正方形/長方形 20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8" name="正方形/長方形 20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9" name="正方形/長方形 20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10" name="正方形/長方形 20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11" name="正方形/長方形 21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12" name="正方形/長方形 21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59.4</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13" name="正方形/長方形 21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14" name="テキスト ボックス 21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15" name="直線コネクタ 21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86</xdr:row>
      <xdr:rowOff>114300</xdr:rowOff>
    </xdr:from>
    <xdr:to>
      <xdr:col>7</xdr:col>
      <xdr:colOff>638175</xdr:colOff>
      <xdr:row>86</xdr:row>
      <xdr:rowOff>114300</xdr:rowOff>
    </xdr:to>
    <xdr:cxnSp macro="">
      <xdr:nvCxnSpPr>
        <xdr:cNvPr id="216" name="直線コネクタ 21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85</xdr:row>
      <xdr:rowOff>143527</xdr:rowOff>
    </xdr:from>
    <xdr:ext cx="338939" cy="259045"/>
    <xdr:sp macro="" textlink="">
      <xdr:nvSpPr>
        <xdr:cNvPr id="217" name="テキスト ボックス 216"/>
        <xdr:cNvSpPr txBox="1"/>
      </xdr:nvSpPr>
      <xdr:spPr>
        <a:xfrm>
          <a:off x="423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18" name="直線コネクタ 21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19" name="テキスト ボックス 21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20" name="直線コネクタ 21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21" name="テキスト ボックス 22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22" name="直線コネクタ 22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23" name="テキスト ボックス 22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24" name="直線コネクタ 22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225" name="テキスト ボックス 22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26" name="直線コネクタ 22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27" name="テキスト ボックス 22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43814</xdr:rowOff>
    </xdr:from>
    <xdr:to>
      <xdr:col>6</xdr:col>
      <xdr:colOff>510540</xdr:colOff>
      <xdr:row>85</xdr:row>
      <xdr:rowOff>3811</xdr:rowOff>
    </xdr:to>
    <xdr:cxnSp macro="">
      <xdr:nvCxnSpPr>
        <xdr:cNvPr id="229" name="直線コネクタ 228"/>
        <xdr:cNvCxnSpPr/>
      </xdr:nvCxnSpPr>
      <xdr:spPr>
        <a:xfrm flipV="1">
          <a:off x="4634865" y="13245464"/>
          <a:ext cx="0" cy="1331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7638</xdr:rowOff>
    </xdr:from>
    <xdr:ext cx="405111" cy="259045"/>
    <xdr:sp macro="" textlink="">
      <xdr:nvSpPr>
        <xdr:cNvPr id="230" name="【公営住宅】&#10;有形固定資産減価償却率最小値テキスト"/>
        <xdr:cNvSpPr txBox="1"/>
      </xdr:nvSpPr>
      <xdr:spPr>
        <a:xfrm>
          <a:off x="4724400" y="1458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14.8</a:t>
          </a:r>
          <a:endParaRPr kumimoji="1" lang="ja-JP" altLang="en-US" sz="1000" b="1">
            <a:latin typeface="ＭＳ Ｐゴシック"/>
          </a:endParaRPr>
        </a:p>
      </xdr:txBody>
    </xdr:sp>
    <xdr:clientData/>
  </xdr:oneCellAnchor>
  <xdr:twoCellAnchor>
    <xdr:from>
      <xdr:col>6</xdr:col>
      <xdr:colOff>422275</xdr:colOff>
      <xdr:row>85</xdr:row>
      <xdr:rowOff>3811</xdr:rowOff>
    </xdr:from>
    <xdr:to>
      <xdr:col>6</xdr:col>
      <xdr:colOff>600075</xdr:colOff>
      <xdr:row>85</xdr:row>
      <xdr:rowOff>3811</xdr:rowOff>
    </xdr:to>
    <xdr:cxnSp macro="">
      <xdr:nvCxnSpPr>
        <xdr:cNvPr id="231" name="直線コネクタ 230"/>
        <xdr:cNvCxnSpPr/>
      </xdr:nvCxnSpPr>
      <xdr:spPr>
        <a:xfrm>
          <a:off x="4546600" y="1457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75</xdr:row>
      <xdr:rowOff>161941</xdr:rowOff>
    </xdr:from>
    <xdr:ext cx="405111" cy="259045"/>
    <xdr:sp macro="" textlink="">
      <xdr:nvSpPr>
        <xdr:cNvPr id="232" name="【公営住宅】&#10;有形固定資産減価償却率最大値テキスト"/>
        <xdr:cNvSpPr txBox="1"/>
      </xdr:nvSpPr>
      <xdr:spPr>
        <a:xfrm>
          <a:off x="47244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84.7</a:t>
          </a:r>
          <a:endParaRPr kumimoji="1" lang="ja-JP" altLang="en-US" sz="1000" b="1">
            <a:latin typeface="ＭＳ Ｐゴシック"/>
          </a:endParaRPr>
        </a:p>
      </xdr:txBody>
    </xdr:sp>
    <xdr:clientData/>
  </xdr:oneCellAnchor>
  <xdr:twoCellAnchor>
    <xdr:from>
      <xdr:col>6</xdr:col>
      <xdr:colOff>422275</xdr:colOff>
      <xdr:row>77</xdr:row>
      <xdr:rowOff>43814</xdr:rowOff>
    </xdr:from>
    <xdr:to>
      <xdr:col>6</xdr:col>
      <xdr:colOff>600075</xdr:colOff>
      <xdr:row>77</xdr:row>
      <xdr:rowOff>43814</xdr:rowOff>
    </xdr:to>
    <xdr:cxnSp macro="">
      <xdr:nvCxnSpPr>
        <xdr:cNvPr id="233" name="直線コネクタ 232"/>
        <xdr:cNvCxnSpPr/>
      </xdr:nvCxnSpPr>
      <xdr:spPr>
        <a:xfrm>
          <a:off x="4546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79</xdr:row>
      <xdr:rowOff>80027</xdr:rowOff>
    </xdr:from>
    <xdr:ext cx="405111" cy="259045"/>
    <xdr:sp macro="" textlink="">
      <xdr:nvSpPr>
        <xdr:cNvPr id="234" name="【公営住宅】&#10;有形固定資産減価償却率平均値テキスト"/>
        <xdr:cNvSpPr txBox="1"/>
      </xdr:nvSpPr>
      <xdr:spPr>
        <a:xfrm>
          <a:off x="4724400" y="13624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61.0</a:t>
          </a:r>
          <a:endParaRPr kumimoji="1" lang="ja-JP" altLang="en-US" sz="1000" b="1">
            <a:solidFill>
              <a:srgbClr val="000080"/>
            </a:solidFill>
            <a:latin typeface="ＭＳ Ｐゴシック"/>
          </a:endParaRPr>
        </a:p>
      </xdr:txBody>
    </xdr:sp>
    <xdr:clientData/>
  </xdr:oneCellAnchor>
  <xdr:twoCellAnchor>
    <xdr:from>
      <xdr:col>6</xdr:col>
      <xdr:colOff>460375</xdr:colOff>
      <xdr:row>79</xdr:row>
      <xdr:rowOff>101600</xdr:rowOff>
    </xdr:from>
    <xdr:to>
      <xdr:col>6</xdr:col>
      <xdr:colOff>561975</xdr:colOff>
      <xdr:row>80</xdr:row>
      <xdr:rowOff>31750</xdr:rowOff>
    </xdr:to>
    <xdr:sp macro="" textlink="">
      <xdr:nvSpPr>
        <xdr:cNvPr id="235" name="フローチャート : 判断 234"/>
        <xdr:cNvSpPr/>
      </xdr:nvSpPr>
      <xdr:spPr>
        <a:xfrm>
          <a:off x="4584700" y="1364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79</xdr:row>
      <xdr:rowOff>130175</xdr:rowOff>
    </xdr:from>
    <xdr:to>
      <xdr:col>5</xdr:col>
      <xdr:colOff>409575</xdr:colOff>
      <xdr:row>80</xdr:row>
      <xdr:rowOff>60325</xdr:rowOff>
    </xdr:to>
    <xdr:sp macro="" textlink="">
      <xdr:nvSpPr>
        <xdr:cNvPr id="236" name="フローチャート : 判断 235"/>
        <xdr:cNvSpPr/>
      </xdr:nvSpPr>
      <xdr:spPr>
        <a:xfrm>
          <a:off x="3746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7" name="テキスト ボックス 23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8" name="テキスト ボックス 23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9" name="テキスト ボックス 23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40" name="テキスト ボックス 23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41" name="テキスト ボックス 24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92075</xdr:rowOff>
    </xdr:from>
    <xdr:to>
      <xdr:col>6</xdr:col>
      <xdr:colOff>561975</xdr:colOff>
      <xdr:row>78</xdr:row>
      <xdr:rowOff>22225</xdr:rowOff>
    </xdr:to>
    <xdr:sp macro="" textlink="">
      <xdr:nvSpPr>
        <xdr:cNvPr id="242" name="円/楕円 241"/>
        <xdr:cNvSpPr/>
      </xdr:nvSpPr>
      <xdr:spPr>
        <a:xfrm>
          <a:off x="4584700" y="132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77</xdr:row>
      <xdr:rowOff>7002</xdr:rowOff>
    </xdr:from>
    <xdr:ext cx="405111" cy="259045"/>
    <xdr:sp macro="" textlink="">
      <xdr:nvSpPr>
        <xdr:cNvPr id="243" name="【公営住宅】&#10;有形固定資産減価償却率該当値テキスト"/>
        <xdr:cNvSpPr txBox="1"/>
      </xdr:nvSpPr>
      <xdr:spPr>
        <a:xfrm>
          <a:off x="4724400" y="13208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79.5</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143511</xdr:rowOff>
    </xdr:from>
    <xdr:to>
      <xdr:col>5</xdr:col>
      <xdr:colOff>409575</xdr:colOff>
      <xdr:row>78</xdr:row>
      <xdr:rowOff>73661</xdr:rowOff>
    </xdr:to>
    <xdr:sp macro="" textlink="">
      <xdr:nvSpPr>
        <xdr:cNvPr id="244" name="円/楕円 243"/>
        <xdr:cNvSpPr/>
      </xdr:nvSpPr>
      <xdr:spPr>
        <a:xfrm>
          <a:off x="3746500" y="1334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77</xdr:row>
      <xdr:rowOff>142875</xdr:rowOff>
    </xdr:from>
    <xdr:to>
      <xdr:col>6</xdr:col>
      <xdr:colOff>511175</xdr:colOff>
      <xdr:row>78</xdr:row>
      <xdr:rowOff>22861</xdr:rowOff>
    </xdr:to>
    <xdr:cxnSp macro="">
      <xdr:nvCxnSpPr>
        <xdr:cNvPr id="245" name="直線コネクタ 244"/>
        <xdr:cNvCxnSpPr/>
      </xdr:nvCxnSpPr>
      <xdr:spPr>
        <a:xfrm flipV="1">
          <a:off x="3797300" y="13344525"/>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80</xdr:row>
      <xdr:rowOff>51452</xdr:rowOff>
    </xdr:from>
    <xdr:ext cx="405111" cy="259045"/>
    <xdr:sp macro="" textlink="">
      <xdr:nvSpPr>
        <xdr:cNvPr id="246" name="n_1aveValue【公営住宅】&#10;有形固定資産減価償却率"/>
        <xdr:cNvSpPr txBox="1"/>
      </xdr:nvSpPr>
      <xdr:spPr>
        <a:xfrm>
          <a:off x="3582043" y="137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oneCellAnchor>
    <xdr:from>
      <xdr:col>5</xdr:col>
      <xdr:colOff>143518</xdr:colOff>
      <xdr:row>76</xdr:row>
      <xdr:rowOff>90188</xdr:rowOff>
    </xdr:from>
    <xdr:ext cx="405111" cy="259045"/>
    <xdr:sp macro="" textlink="">
      <xdr:nvSpPr>
        <xdr:cNvPr id="247" name="n_1mainValue【公営住宅】&#10;有形固定資産減価償却率"/>
        <xdr:cNvSpPr txBox="1"/>
      </xdr:nvSpPr>
      <xdr:spPr>
        <a:xfrm>
          <a:off x="3582043" y="131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76.8</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48" name="正方形/長方形 24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9" name="正方形/長方形 24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50" name="正方形/長方形 24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51" name="正方形/長方形 25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52" name="正方形/長方形 25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53" name="正方形/長方形 25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54" name="正方形/長方形 25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0.518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55" name="正方形/長方形 25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56" name="テキスト ボックス 25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57" name="直線コネクタ 25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58" name="直線コネクタ 25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59" name="テキスト ボックス 25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60" name="直線コネクタ 25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61" name="テキスト ボックス 260"/>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62" name="直線コネクタ 26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63" name="テキスト ボックス 262"/>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64" name="直線コネクタ 26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65" name="テキスト ボックス 264"/>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66" name="直線コネクタ 26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67" name="テキスト ボックス 26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3353</xdr:rowOff>
    </xdr:from>
    <xdr:to>
      <xdr:col>15</xdr:col>
      <xdr:colOff>180340</xdr:colOff>
      <xdr:row>86</xdr:row>
      <xdr:rowOff>14326</xdr:rowOff>
    </xdr:to>
    <xdr:cxnSp macro="">
      <xdr:nvCxnSpPr>
        <xdr:cNvPr id="269" name="直線コネクタ 268"/>
        <xdr:cNvCxnSpPr/>
      </xdr:nvCxnSpPr>
      <xdr:spPr>
        <a:xfrm flipV="1">
          <a:off x="10476865" y="13376453"/>
          <a:ext cx="0" cy="1382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18153</xdr:rowOff>
    </xdr:from>
    <xdr:ext cx="469744" cy="259045"/>
    <xdr:sp macro="" textlink="">
      <xdr:nvSpPr>
        <xdr:cNvPr id="270" name="【公営住宅】&#10;一人当たり面積最小値テキスト"/>
        <xdr:cNvSpPr txBox="1"/>
      </xdr:nvSpPr>
      <xdr:spPr>
        <a:xfrm>
          <a:off x="10566400" y="1476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0.052</a:t>
          </a:r>
          <a:endParaRPr kumimoji="1" lang="ja-JP" altLang="en-US" sz="1000" b="1">
            <a:latin typeface="ＭＳ Ｐゴシック"/>
          </a:endParaRPr>
        </a:p>
      </xdr:txBody>
    </xdr:sp>
    <xdr:clientData/>
  </xdr:oneCellAnchor>
  <xdr:twoCellAnchor>
    <xdr:from>
      <xdr:col>15</xdr:col>
      <xdr:colOff>92075</xdr:colOff>
      <xdr:row>86</xdr:row>
      <xdr:rowOff>14326</xdr:rowOff>
    </xdr:from>
    <xdr:to>
      <xdr:col>15</xdr:col>
      <xdr:colOff>269875</xdr:colOff>
      <xdr:row>86</xdr:row>
      <xdr:rowOff>14326</xdr:rowOff>
    </xdr:to>
    <xdr:cxnSp macro="">
      <xdr:nvCxnSpPr>
        <xdr:cNvPr id="271" name="直線コネクタ 270"/>
        <xdr:cNvCxnSpPr/>
      </xdr:nvCxnSpPr>
      <xdr:spPr>
        <a:xfrm>
          <a:off x="10388600" y="14759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121480</xdr:rowOff>
    </xdr:from>
    <xdr:ext cx="469744" cy="259045"/>
    <xdr:sp macro="" textlink="">
      <xdr:nvSpPr>
        <xdr:cNvPr id="272" name="【公営住宅】&#10;一人当たり面積最大値テキスト"/>
        <xdr:cNvSpPr txBox="1"/>
      </xdr:nvSpPr>
      <xdr:spPr>
        <a:xfrm>
          <a:off x="10566400" y="1315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3.076</a:t>
          </a:r>
          <a:endParaRPr kumimoji="1" lang="ja-JP" altLang="en-US" sz="1000" b="1">
            <a:latin typeface="ＭＳ Ｐゴシック"/>
          </a:endParaRPr>
        </a:p>
      </xdr:txBody>
    </xdr:sp>
    <xdr:clientData/>
  </xdr:oneCellAnchor>
  <xdr:twoCellAnchor>
    <xdr:from>
      <xdr:col>15</xdr:col>
      <xdr:colOff>92075</xdr:colOff>
      <xdr:row>78</xdr:row>
      <xdr:rowOff>3353</xdr:rowOff>
    </xdr:from>
    <xdr:to>
      <xdr:col>15</xdr:col>
      <xdr:colOff>269875</xdr:colOff>
      <xdr:row>78</xdr:row>
      <xdr:rowOff>3353</xdr:rowOff>
    </xdr:to>
    <xdr:cxnSp macro="">
      <xdr:nvCxnSpPr>
        <xdr:cNvPr id="273" name="直線コネクタ 272"/>
        <xdr:cNvCxnSpPr/>
      </xdr:nvCxnSpPr>
      <xdr:spPr>
        <a:xfrm>
          <a:off x="10388600" y="13376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90188</xdr:rowOff>
    </xdr:from>
    <xdr:ext cx="469744" cy="259045"/>
    <xdr:sp macro="" textlink="">
      <xdr:nvSpPr>
        <xdr:cNvPr id="274" name="【公営住宅】&#10;一人当たり面積平均値テキスト"/>
        <xdr:cNvSpPr txBox="1"/>
      </xdr:nvSpPr>
      <xdr:spPr>
        <a:xfrm>
          <a:off x="10566400" y="14320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0.575</a:t>
          </a:r>
          <a:endParaRPr kumimoji="1" lang="ja-JP" altLang="en-US" sz="1000" b="1">
            <a:solidFill>
              <a:srgbClr val="000080"/>
            </a:solidFill>
            <a:latin typeface="ＭＳ Ｐゴシック"/>
          </a:endParaRPr>
        </a:p>
      </xdr:txBody>
    </xdr:sp>
    <xdr:clientData/>
  </xdr:oneCellAnchor>
  <xdr:twoCellAnchor>
    <xdr:from>
      <xdr:col>15</xdr:col>
      <xdr:colOff>130175</xdr:colOff>
      <xdr:row>84</xdr:row>
      <xdr:rowOff>67311</xdr:rowOff>
    </xdr:from>
    <xdr:to>
      <xdr:col>15</xdr:col>
      <xdr:colOff>231775</xdr:colOff>
      <xdr:row>84</xdr:row>
      <xdr:rowOff>168911</xdr:rowOff>
    </xdr:to>
    <xdr:sp macro="" textlink="">
      <xdr:nvSpPr>
        <xdr:cNvPr id="275" name="フローチャート : 判断 274"/>
        <xdr:cNvSpPr/>
      </xdr:nvSpPr>
      <xdr:spPr>
        <a:xfrm>
          <a:off x="10426700" y="1446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5131</xdr:rowOff>
    </xdr:from>
    <xdr:to>
      <xdr:col>14</xdr:col>
      <xdr:colOff>79375</xdr:colOff>
      <xdr:row>84</xdr:row>
      <xdr:rowOff>106731</xdr:rowOff>
    </xdr:to>
    <xdr:sp macro="" textlink="">
      <xdr:nvSpPr>
        <xdr:cNvPr id="276" name="フローチャート : 判断 275"/>
        <xdr:cNvSpPr/>
      </xdr:nvSpPr>
      <xdr:spPr>
        <a:xfrm>
          <a:off x="9588500" y="1440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77" name="テキスト ボックス 27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8" name="テキスト ボックス 27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9" name="テキスト ボックス 27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80" name="テキスト ボックス 27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81" name="テキスト ボックス 28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85</xdr:row>
      <xdr:rowOff>104342</xdr:rowOff>
    </xdr:from>
    <xdr:to>
      <xdr:col>15</xdr:col>
      <xdr:colOff>231775</xdr:colOff>
      <xdr:row>86</xdr:row>
      <xdr:rowOff>34492</xdr:rowOff>
    </xdr:to>
    <xdr:sp macro="" textlink="">
      <xdr:nvSpPr>
        <xdr:cNvPr id="282" name="円/楕円 281"/>
        <xdr:cNvSpPr/>
      </xdr:nvSpPr>
      <xdr:spPr>
        <a:xfrm>
          <a:off x="10426700" y="1467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85</xdr:row>
      <xdr:rowOff>19269</xdr:rowOff>
    </xdr:from>
    <xdr:ext cx="469744" cy="259045"/>
    <xdr:sp macro="" textlink="">
      <xdr:nvSpPr>
        <xdr:cNvPr id="283" name="【公営住宅】&#10;一人当たり面積該当値テキスト"/>
        <xdr:cNvSpPr txBox="1"/>
      </xdr:nvSpPr>
      <xdr:spPr>
        <a:xfrm>
          <a:off x="10566400" y="1459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0.119</a:t>
          </a:r>
          <a:endParaRPr kumimoji="1" lang="ja-JP" altLang="en-US" sz="1000" b="1">
            <a:solidFill>
              <a:srgbClr val="FF0000"/>
            </a:solidFill>
            <a:latin typeface="ＭＳ Ｐゴシック"/>
          </a:endParaRPr>
        </a:p>
      </xdr:txBody>
    </xdr:sp>
    <xdr:clientData/>
  </xdr:oneCellAnchor>
  <xdr:twoCellAnchor>
    <xdr:from>
      <xdr:col>13</xdr:col>
      <xdr:colOff>663575</xdr:colOff>
      <xdr:row>85</xdr:row>
      <xdr:rowOff>105714</xdr:rowOff>
    </xdr:from>
    <xdr:to>
      <xdr:col>14</xdr:col>
      <xdr:colOff>79375</xdr:colOff>
      <xdr:row>86</xdr:row>
      <xdr:rowOff>35864</xdr:rowOff>
    </xdr:to>
    <xdr:sp macro="" textlink="">
      <xdr:nvSpPr>
        <xdr:cNvPr id="284" name="円/楕円 283"/>
        <xdr:cNvSpPr/>
      </xdr:nvSpPr>
      <xdr:spPr>
        <a:xfrm>
          <a:off x="9588500" y="1467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85</xdr:row>
      <xdr:rowOff>155142</xdr:rowOff>
    </xdr:from>
    <xdr:to>
      <xdr:col>15</xdr:col>
      <xdr:colOff>180975</xdr:colOff>
      <xdr:row>85</xdr:row>
      <xdr:rowOff>156514</xdr:rowOff>
    </xdr:to>
    <xdr:cxnSp macro="">
      <xdr:nvCxnSpPr>
        <xdr:cNvPr id="285" name="直線コネクタ 284"/>
        <xdr:cNvCxnSpPr/>
      </xdr:nvCxnSpPr>
      <xdr:spPr>
        <a:xfrm flipV="1">
          <a:off x="9639300" y="14728392"/>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82</xdr:row>
      <xdr:rowOff>123258</xdr:rowOff>
    </xdr:from>
    <xdr:ext cx="469744" cy="259045"/>
    <xdr:sp macro="" textlink="">
      <xdr:nvSpPr>
        <xdr:cNvPr id="286" name="n_1aveValue【公営住宅】&#10;一人当たり面積"/>
        <xdr:cNvSpPr txBox="1"/>
      </xdr:nvSpPr>
      <xdr:spPr>
        <a:xfrm>
          <a:off x="9391727" y="1418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0.711</a:t>
          </a:r>
          <a:endParaRPr kumimoji="1" lang="ja-JP" altLang="en-US" sz="1000" b="1">
            <a:solidFill>
              <a:srgbClr val="000080"/>
            </a:solidFill>
            <a:latin typeface="ＭＳ Ｐゴシック"/>
          </a:endParaRPr>
        </a:p>
      </xdr:txBody>
    </xdr:sp>
    <xdr:clientData/>
  </xdr:oneCellAnchor>
  <xdr:oneCellAnchor>
    <xdr:from>
      <xdr:col>13</xdr:col>
      <xdr:colOff>466802</xdr:colOff>
      <xdr:row>86</xdr:row>
      <xdr:rowOff>26991</xdr:rowOff>
    </xdr:from>
    <xdr:ext cx="469744" cy="259045"/>
    <xdr:sp macro="" textlink="">
      <xdr:nvSpPr>
        <xdr:cNvPr id="287" name="n_1mainValue【公営住宅】&#10;一人当たり面積"/>
        <xdr:cNvSpPr txBox="1"/>
      </xdr:nvSpPr>
      <xdr:spPr>
        <a:xfrm>
          <a:off x="9391727" y="14771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0.116</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88" name="正方形/長方形 28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66675</xdr:colOff>
      <xdr:row>94</xdr:row>
      <xdr:rowOff>165100</xdr:rowOff>
    </xdr:from>
    <xdr:to>
      <xdr:col>3</xdr:col>
      <xdr:colOff>219075</xdr:colOff>
      <xdr:row>96</xdr:row>
      <xdr:rowOff>76200</xdr:rowOff>
    </xdr:to>
    <xdr:sp macro="" textlink="">
      <xdr:nvSpPr>
        <xdr:cNvPr id="289" name="正方形/長方形 288"/>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xdr:col>
      <xdr:colOff>66675</xdr:colOff>
      <xdr:row>96</xdr:row>
      <xdr:rowOff>25400</xdr:rowOff>
    </xdr:from>
    <xdr:to>
      <xdr:col>3</xdr:col>
      <xdr:colOff>219075</xdr:colOff>
      <xdr:row>97</xdr:row>
      <xdr:rowOff>107950</xdr:rowOff>
    </xdr:to>
    <xdr:sp macro="" textlink="">
      <xdr:nvSpPr>
        <xdr:cNvPr id="290" name="正方形/長方形 289"/>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2</xdr:col>
      <xdr:colOff>650875</xdr:colOff>
      <xdr:row>94</xdr:row>
      <xdr:rowOff>165100</xdr:rowOff>
    </xdr:from>
    <xdr:to>
      <xdr:col>5</xdr:col>
      <xdr:colOff>117475</xdr:colOff>
      <xdr:row>96</xdr:row>
      <xdr:rowOff>76200</xdr:rowOff>
    </xdr:to>
    <xdr:sp macro="" textlink="">
      <xdr:nvSpPr>
        <xdr:cNvPr id="291" name="正方形/長方形 290"/>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xdr:col>
      <xdr:colOff>650875</xdr:colOff>
      <xdr:row>96</xdr:row>
      <xdr:rowOff>25400</xdr:rowOff>
    </xdr:from>
    <xdr:to>
      <xdr:col>5</xdr:col>
      <xdr:colOff>117475</xdr:colOff>
      <xdr:row>97</xdr:row>
      <xdr:rowOff>107950</xdr:rowOff>
    </xdr:to>
    <xdr:sp macro="" textlink="">
      <xdr:nvSpPr>
        <xdr:cNvPr id="292" name="正方形/長方形 291"/>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93" name="正方形/長方形 29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94" name="正方形/長方形 29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422275</xdr:colOff>
      <xdr:row>94</xdr:row>
      <xdr:rowOff>165100</xdr:rowOff>
    </xdr:from>
    <xdr:to>
      <xdr:col>11</xdr:col>
      <xdr:colOff>574675</xdr:colOff>
      <xdr:row>96</xdr:row>
      <xdr:rowOff>76200</xdr:rowOff>
    </xdr:to>
    <xdr:sp macro="" textlink="">
      <xdr:nvSpPr>
        <xdr:cNvPr id="295" name="正方形/長方形 294"/>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9</xdr:col>
      <xdr:colOff>422275</xdr:colOff>
      <xdr:row>96</xdr:row>
      <xdr:rowOff>25400</xdr:rowOff>
    </xdr:from>
    <xdr:to>
      <xdr:col>11</xdr:col>
      <xdr:colOff>574675</xdr:colOff>
      <xdr:row>97</xdr:row>
      <xdr:rowOff>107950</xdr:rowOff>
    </xdr:to>
    <xdr:sp macro="" textlink="">
      <xdr:nvSpPr>
        <xdr:cNvPr id="296" name="正方形/長方形 295"/>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11</xdr:col>
      <xdr:colOff>320675</xdr:colOff>
      <xdr:row>94</xdr:row>
      <xdr:rowOff>165100</xdr:rowOff>
    </xdr:from>
    <xdr:to>
      <xdr:col>13</xdr:col>
      <xdr:colOff>473075</xdr:colOff>
      <xdr:row>96</xdr:row>
      <xdr:rowOff>76200</xdr:rowOff>
    </xdr:to>
    <xdr:sp macro="" textlink="">
      <xdr:nvSpPr>
        <xdr:cNvPr id="297" name="正方形/長方形 296"/>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11</xdr:col>
      <xdr:colOff>320675</xdr:colOff>
      <xdr:row>96</xdr:row>
      <xdr:rowOff>25400</xdr:rowOff>
    </xdr:from>
    <xdr:to>
      <xdr:col>13</xdr:col>
      <xdr:colOff>473075</xdr:colOff>
      <xdr:row>97</xdr:row>
      <xdr:rowOff>107950</xdr:rowOff>
    </xdr:to>
    <xdr:sp macro="" textlink="">
      <xdr:nvSpPr>
        <xdr:cNvPr id="298" name="正方形/長方形 297"/>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13,335</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99" name="正方形/長方形 29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300" name="正方形/長方形 29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01" name="正方形/長方形 30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02" name="正方形/長方形 30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03" name="正方形/長方形 30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04" name="正方形/長方形 30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05" name="正方形/長方形 30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06" name="正方形/長方形 30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07" name="正方形/長方形 30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08" name="テキスト ボックス 30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09" name="直線コネクタ 30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10" name="テキスト ボックス 309"/>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11" name="直線コネクタ 31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12" name="テキスト ボックス 311"/>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13" name="直線コネクタ 31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14" name="テキスト ボックス 31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15" name="直線コネクタ 31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16" name="テキスト ボックス 31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17" name="直線コネクタ 31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18" name="テキスト ボックス 31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19" name="直線コネクタ 31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20" name="テキスト ボックス 319"/>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21" name="直線コネクタ 32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22" name="テキスト ボックス 32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2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57150</xdr:rowOff>
    </xdr:from>
    <xdr:to>
      <xdr:col>23</xdr:col>
      <xdr:colOff>516889</xdr:colOff>
      <xdr:row>41</xdr:row>
      <xdr:rowOff>1905</xdr:rowOff>
    </xdr:to>
    <xdr:cxnSp macro="">
      <xdr:nvCxnSpPr>
        <xdr:cNvPr id="324" name="直線コネクタ 323"/>
        <xdr:cNvCxnSpPr/>
      </xdr:nvCxnSpPr>
      <xdr:spPr>
        <a:xfrm flipV="1">
          <a:off x="16318864" y="571500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5732</xdr:rowOff>
    </xdr:from>
    <xdr:ext cx="405111" cy="259045"/>
    <xdr:sp macro="" textlink="">
      <xdr:nvSpPr>
        <xdr:cNvPr id="325" name="【認定こども園・幼稚園・保育所】&#10;有形固定資産減価償却率最小値テキスト"/>
        <xdr:cNvSpPr txBox="1"/>
      </xdr:nvSpPr>
      <xdr:spPr>
        <a:xfrm>
          <a:off x="16408400" y="703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30.9</a:t>
          </a:r>
          <a:endParaRPr kumimoji="1" lang="ja-JP" altLang="en-US" sz="1000" b="1">
            <a:latin typeface="ＭＳ Ｐゴシック"/>
          </a:endParaRPr>
        </a:p>
      </xdr:txBody>
    </xdr:sp>
    <xdr:clientData/>
  </xdr:oneCellAnchor>
  <xdr:twoCellAnchor>
    <xdr:from>
      <xdr:col>23</xdr:col>
      <xdr:colOff>428625</xdr:colOff>
      <xdr:row>41</xdr:row>
      <xdr:rowOff>1905</xdr:rowOff>
    </xdr:from>
    <xdr:to>
      <xdr:col>23</xdr:col>
      <xdr:colOff>606425</xdr:colOff>
      <xdr:row>41</xdr:row>
      <xdr:rowOff>1905</xdr:rowOff>
    </xdr:to>
    <xdr:cxnSp macro="">
      <xdr:nvCxnSpPr>
        <xdr:cNvPr id="326" name="直線コネクタ 325"/>
        <xdr:cNvCxnSpPr/>
      </xdr:nvCxnSpPr>
      <xdr:spPr>
        <a:xfrm>
          <a:off x="16230600" y="703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3827</xdr:rowOff>
    </xdr:from>
    <xdr:ext cx="469744" cy="259045"/>
    <xdr:sp macro="" textlink="">
      <xdr:nvSpPr>
        <xdr:cNvPr id="327" name="【認定こども園・幼稚園・保育所】&#10;有形固定資産減価償却率最大値テキスト"/>
        <xdr:cNvSpPr txBox="1"/>
      </xdr:nvSpPr>
      <xdr:spPr>
        <a:xfrm>
          <a:off x="16408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57150</xdr:rowOff>
    </xdr:from>
    <xdr:to>
      <xdr:col>23</xdr:col>
      <xdr:colOff>606425</xdr:colOff>
      <xdr:row>33</xdr:row>
      <xdr:rowOff>57150</xdr:rowOff>
    </xdr:to>
    <xdr:cxnSp macro="">
      <xdr:nvCxnSpPr>
        <xdr:cNvPr id="328" name="直線コネクタ 327"/>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36</xdr:row>
      <xdr:rowOff>144797</xdr:rowOff>
    </xdr:from>
    <xdr:ext cx="405111" cy="259045"/>
    <xdr:sp macro="" textlink="">
      <xdr:nvSpPr>
        <xdr:cNvPr id="329" name="【認定こども園・幼稚園・保育所】&#10;有形固定資産減価償却率平均値テキスト"/>
        <xdr:cNvSpPr txBox="1"/>
      </xdr:nvSpPr>
      <xdr:spPr>
        <a:xfrm>
          <a:off x="16408400" y="6316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64.6</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166370</xdr:rowOff>
    </xdr:from>
    <xdr:to>
      <xdr:col>23</xdr:col>
      <xdr:colOff>568325</xdr:colOff>
      <xdr:row>37</xdr:row>
      <xdr:rowOff>96520</xdr:rowOff>
    </xdr:to>
    <xdr:sp macro="" textlink="">
      <xdr:nvSpPr>
        <xdr:cNvPr id="330" name="フローチャート : 判断 329"/>
        <xdr:cNvSpPr/>
      </xdr:nvSpPr>
      <xdr:spPr>
        <a:xfrm>
          <a:off x="162687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44450</xdr:rowOff>
    </xdr:from>
    <xdr:to>
      <xdr:col>22</xdr:col>
      <xdr:colOff>415925</xdr:colOff>
      <xdr:row>38</xdr:row>
      <xdr:rowOff>146050</xdr:rowOff>
    </xdr:to>
    <xdr:sp macro="" textlink="">
      <xdr:nvSpPr>
        <xdr:cNvPr id="331" name="フローチャート : 判断 330"/>
        <xdr:cNvSpPr/>
      </xdr:nvSpPr>
      <xdr:spPr>
        <a:xfrm>
          <a:off x="154305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32" name="テキスト ボックス 3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33" name="テキスト ボックス 3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34" name="テキスト ボックス 3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35" name="テキスト ボックス 3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36" name="テキスト ボックス 3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38735</xdr:rowOff>
    </xdr:from>
    <xdr:to>
      <xdr:col>23</xdr:col>
      <xdr:colOff>568325</xdr:colOff>
      <xdr:row>36</xdr:row>
      <xdr:rowOff>140335</xdr:rowOff>
    </xdr:to>
    <xdr:sp macro="" textlink="">
      <xdr:nvSpPr>
        <xdr:cNvPr id="337" name="円/楕円 336"/>
        <xdr:cNvSpPr/>
      </xdr:nvSpPr>
      <xdr:spPr>
        <a:xfrm>
          <a:off x="16268700" y="621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35</xdr:row>
      <xdr:rowOff>61612</xdr:rowOff>
    </xdr:from>
    <xdr:ext cx="405111" cy="259045"/>
    <xdr:sp macro="" textlink="">
      <xdr:nvSpPr>
        <xdr:cNvPr id="338" name="【認定こども園・幼稚園・保育所】&#10;有形固定資産減価償却率該当値テキスト"/>
        <xdr:cNvSpPr txBox="1"/>
      </xdr:nvSpPr>
      <xdr:spPr>
        <a:xfrm>
          <a:off x="16408400"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71.3</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137795</xdr:rowOff>
    </xdr:from>
    <xdr:to>
      <xdr:col>22</xdr:col>
      <xdr:colOff>415925</xdr:colOff>
      <xdr:row>37</xdr:row>
      <xdr:rowOff>67945</xdr:rowOff>
    </xdr:to>
    <xdr:sp macro="" textlink="">
      <xdr:nvSpPr>
        <xdr:cNvPr id="339" name="円/楕円 338"/>
        <xdr:cNvSpPr/>
      </xdr:nvSpPr>
      <xdr:spPr>
        <a:xfrm>
          <a:off x="15430500" y="630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36</xdr:row>
      <xdr:rowOff>89535</xdr:rowOff>
    </xdr:from>
    <xdr:to>
      <xdr:col>23</xdr:col>
      <xdr:colOff>517525</xdr:colOff>
      <xdr:row>37</xdr:row>
      <xdr:rowOff>17145</xdr:rowOff>
    </xdr:to>
    <xdr:cxnSp macro="">
      <xdr:nvCxnSpPr>
        <xdr:cNvPr id="340" name="直線コネクタ 339"/>
        <xdr:cNvCxnSpPr/>
      </xdr:nvCxnSpPr>
      <xdr:spPr>
        <a:xfrm flipV="1">
          <a:off x="15481300" y="6261735"/>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38</xdr:row>
      <xdr:rowOff>137177</xdr:rowOff>
    </xdr:from>
    <xdr:ext cx="405111" cy="259045"/>
    <xdr:sp macro="" textlink="">
      <xdr:nvSpPr>
        <xdr:cNvPr id="341" name="n_1aveValue【認定こども園・幼稚園・保育所】&#10;有形固定資産減価償却率"/>
        <xdr:cNvSpPr txBox="1"/>
      </xdr:nvSpPr>
      <xdr:spPr>
        <a:xfrm>
          <a:off x="15266043"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53.0</a:t>
          </a:r>
          <a:endParaRPr kumimoji="1" lang="ja-JP" altLang="en-US" sz="1000" b="1">
            <a:solidFill>
              <a:srgbClr val="000080"/>
            </a:solidFill>
            <a:latin typeface="ＭＳ Ｐゴシック"/>
          </a:endParaRPr>
        </a:p>
      </xdr:txBody>
    </xdr:sp>
    <xdr:clientData/>
  </xdr:oneCellAnchor>
  <xdr:oneCellAnchor>
    <xdr:from>
      <xdr:col>22</xdr:col>
      <xdr:colOff>149868</xdr:colOff>
      <xdr:row>35</xdr:row>
      <xdr:rowOff>84472</xdr:rowOff>
    </xdr:from>
    <xdr:ext cx="405111" cy="259045"/>
    <xdr:sp macro="" textlink="">
      <xdr:nvSpPr>
        <xdr:cNvPr id="342" name="n_1mainValue【認定こども園・幼稚園・保育所】&#10;有形固定資産減価償却率"/>
        <xdr:cNvSpPr txBox="1"/>
      </xdr:nvSpPr>
      <xdr:spPr>
        <a:xfrm>
          <a:off x="15266043"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43" name="正方形/長方形 3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44" name="正方形/長方形 3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45" name="正方形/長方形 3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10/14</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46" name="正方形/長方形 3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47" name="正方形/長方形 3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48" name="正方形/長方形 3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49" name="正方形/長方形 3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0.082</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50" name="正方形/長方形 3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51" name="テキスト ボックス 3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52" name="直線コネクタ 3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53" name="直線コネクタ 35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54" name="テキスト ボックス 35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55" name="直線コネクタ 35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356" name="テキスト ボックス 35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57" name="直線コネクタ 35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358" name="テキスト ボックス 35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359" name="直線コネクタ 35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360" name="テキスト ボックス 35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361" name="直線コネクタ 36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362" name="テキスト ボックス 36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63" name="直線コネクタ 3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64" name="テキスト ボックス 36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6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32</xdr:row>
      <xdr:rowOff>144780</xdr:rowOff>
    </xdr:from>
    <xdr:to>
      <xdr:col>32</xdr:col>
      <xdr:colOff>186689</xdr:colOff>
      <xdr:row>40</xdr:row>
      <xdr:rowOff>118110</xdr:rowOff>
    </xdr:to>
    <xdr:cxnSp macro="">
      <xdr:nvCxnSpPr>
        <xdr:cNvPr id="366" name="直線コネクタ 365"/>
        <xdr:cNvCxnSpPr/>
      </xdr:nvCxnSpPr>
      <xdr:spPr>
        <a:xfrm flipV="1">
          <a:off x="22160864" y="5631180"/>
          <a:ext cx="0" cy="134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40</xdr:row>
      <xdr:rowOff>121937</xdr:rowOff>
    </xdr:from>
    <xdr:ext cx="469744" cy="259045"/>
    <xdr:sp macro="" textlink="">
      <xdr:nvSpPr>
        <xdr:cNvPr id="367" name="【認定こども園・幼稚園・保育所】&#10;一人当たり面積最小値テキスト"/>
        <xdr:cNvSpPr txBox="1"/>
      </xdr:nvSpPr>
      <xdr:spPr>
        <a:xfrm>
          <a:off x="22250400" y="697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0.069</a:t>
          </a:r>
          <a:endParaRPr kumimoji="1" lang="ja-JP" altLang="en-US" sz="1000" b="1">
            <a:latin typeface="ＭＳ Ｐゴシック"/>
          </a:endParaRPr>
        </a:p>
      </xdr:txBody>
    </xdr:sp>
    <xdr:clientData/>
  </xdr:oneCellAnchor>
  <xdr:twoCellAnchor>
    <xdr:from>
      <xdr:col>32</xdr:col>
      <xdr:colOff>98425</xdr:colOff>
      <xdr:row>40</xdr:row>
      <xdr:rowOff>118110</xdr:rowOff>
    </xdr:from>
    <xdr:to>
      <xdr:col>32</xdr:col>
      <xdr:colOff>276225</xdr:colOff>
      <xdr:row>40</xdr:row>
      <xdr:rowOff>118110</xdr:rowOff>
    </xdr:to>
    <xdr:cxnSp macro="">
      <xdr:nvCxnSpPr>
        <xdr:cNvPr id="368" name="直線コネクタ 367"/>
        <xdr:cNvCxnSpPr/>
      </xdr:nvCxnSpPr>
      <xdr:spPr>
        <a:xfrm>
          <a:off x="22072600" y="697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91457</xdr:rowOff>
    </xdr:from>
    <xdr:ext cx="469744" cy="259045"/>
    <xdr:sp macro="" textlink="">
      <xdr:nvSpPr>
        <xdr:cNvPr id="369" name="【認定こども園・幼稚園・保育所】&#10;一人当たり面積最大値テキスト"/>
        <xdr:cNvSpPr txBox="1"/>
      </xdr:nvSpPr>
      <xdr:spPr>
        <a:xfrm>
          <a:off x="22250400" y="540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0.422</a:t>
          </a:r>
          <a:endParaRPr kumimoji="1" lang="ja-JP" altLang="en-US" sz="1000" b="1">
            <a:latin typeface="ＭＳ Ｐゴシック"/>
          </a:endParaRPr>
        </a:p>
      </xdr:txBody>
    </xdr:sp>
    <xdr:clientData/>
  </xdr:oneCellAnchor>
  <xdr:twoCellAnchor>
    <xdr:from>
      <xdr:col>32</xdr:col>
      <xdr:colOff>98425</xdr:colOff>
      <xdr:row>32</xdr:row>
      <xdr:rowOff>144780</xdr:rowOff>
    </xdr:from>
    <xdr:to>
      <xdr:col>32</xdr:col>
      <xdr:colOff>276225</xdr:colOff>
      <xdr:row>32</xdr:row>
      <xdr:rowOff>144780</xdr:rowOff>
    </xdr:to>
    <xdr:cxnSp macro="">
      <xdr:nvCxnSpPr>
        <xdr:cNvPr id="370" name="直線コネクタ 369"/>
        <xdr:cNvCxnSpPr/>
      </xdr:nvCxnSpPr>
      <xdr:spPr>
        <a:xfrm>
          <a:off x="22072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35</xdr:row>
      <xdr:rowOff>67327</xdr:rowOff>
    </xdr:from>
    <xdr:ext cx="469744" cy="259045"/>
    <xdr:sp macro="" textlink="">
      <xdr:nvSpPr>
        <xdr:cNvPr id="371" name="【認定こども園・幼稚園・保育所】&#10;一人当たり面積平均値テキスト"/>
        <xdr:cNvSpPr txBox="1"/>
      </xdr:nvSpPr>
      <xdr:spPr>
        <a:xfrm>
          <a:off x="22250400" y="6068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0.255</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44450</xdr:rowOff>
    </xdr:from>
    <xdr:to>
      <xdr:col>32</xdr:col>
      <xdr:colOff>238125</xdr:colOff>
      <xdr:row>36</xdr:row>
      <xdr:rowOff>146050</xdr:rowOff>
    </xdr:to>
    <xdr:sp macro="" textlink="">
      <xdr:nvSpPr>
        <xdr:cNvPr id="372" name="フローチャート : 判断 371"/>
        <xdr:cNvSpPr/>
      </xdr:nvSpPr>
      <xdr:spPr>
        <a:xfrm>
          <a:off x="22110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36</xdr:row>
      <xdr:rowOff>154940</xdr:rowOff>
    </xdr:from>
    <xdr:to>
      <xdr:col>31</xdr:col>
      <xdr:colOff>85725</xdr:colOff>
      <xdr:row>37</xdr:row>
      <xdr:rowOff>85090</xdr:rowOff>
    </xdr:to>
    <xdr:sp macro="" textlink="">
      <xdr:nvSpPr>
        <xdr:cNvPr id="373" name="フローチャート : 判断 372"/>
        <xdr:cNvSpPr/>
      </xdr:nvSpPr>
      <xdr:spPr>
        <a:xfrm>
          <a:off x="21272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74" name="テキスト ボックス 37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75" name="テキスト ボックス 37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76" name="テキスト ボックス 37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77" name="テキスト ボックス 37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78" name="テキスト ボックス 37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93980</xdr:rowOff>
    </xdr:from>
    <xdr:to>
      <xdr:col>32</xdr:col>
      <xdr:colOff>238125</xdr:colOff>
      <xdr:row>39</xdr:row>
      <xdr:rowOff>24130</xdr:rowOff>
    </xdr:to>
    <xdr:sp macro="" textlink="">
      <xdr:nvSpPr>
        <xdr:cNvPr id="379" name="円/楕円 378"/>
        <xdr:cNvSpPr/>
      </xdr:nvSpPr>
      <xdr:spPr>
        <a:xfrm>
          <a:off x="22110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38</xdr:row>
      <xdr:rowOff>72407</xdr:rowOff>
    </xdr:from>
    <xdr:ext cx="469744" cy="259045"/>
    <xdr:sp macro="" textlink="">
      <xdr:nvSpPr>
        <xdr:cNvPr id="380" name="【認定こども園・幼稚園・保育所】&#10;一人当たり面積該当値テキスト"/>
        <xdr:cNvSpPr txBox="1"/>
      </xdr:nvSpPr>
      <xdr:spPr>
        <a:xfrm>
          <a:off x="22250400" y="65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0.152</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109220</xdr:rowOff>
    </xdr:from>
    <xdr:to>
      <xdr:col>31</xdr:col>
      <xdr:colOff>85725</xdr:colOff>
      <xdr:row>39</xdr:row>
      <xdr:rowOff>39370</xdr:rowOff>
    </xdr:to>
    <xdr:sp macro="" textlink="">
      <xdr:nvSpPr>
        <xdr:cNvPr id="381" name="円/楕円 380"/>
        <xdr:cNvSpPr/>
      </xdr:nvSpPr>
      <xdr:spPr>
        <a:xfrm>
          <a:off x="21272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38</xdr:row>
      <xdr:rowOff>144780</xdr:rowOff>
    </xdr:from>
    <xdr:to>
      <xdr:col>32</xdr:col>
      <xdr:colOff>187325</xdr:colOff>
      <xdr:row>38</xdr:row>
      <xdr:rowOff>160020</xdr:rowOff>
    </xdr:to>
    <xdr:cxnSp macro="">
      <xdr:nvCxnSpPr>
        <xdr:cNvPr id="382" name="直線コネクタ 381"/>
        <xdr:cNvCxnSpPr/>
      </xdr:nvCxnSpPr>
      <xdr:spPr>
        <a:xfrm flipV="1">
          <a:off x="21323300" y="66598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35</xdr:row>
      <xdr:rowOff>101617</xdr:rowOff>
    </xdr:from>
    <xdr:ext cx="469744" cy="259045"/>
    <xdr:sp macro="" textlink="">
      <xdr:nvSpPr>
        <xdr:cNvPr id="383" name="n_1aveValue【認定こども園・幼稚園・保育所】&#10;一人当たり面積"/>
        <xdr:cNvSpPr txBox="1"/>
      </xdr:nvSpPr>
      <xdr:spPr>
        <a:xfrm>
          <a:off x="21075727" y="610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0.226</a:t>
          </a:r>
          <a:endParaRPr kumimoji="1" lang="ja-JP" altLang="en-US" sz="1000" b="1">
            <a:solidFill>
              <a:srgbClr val="000080"/>
            </a:solidFill>
            <a:latin typeface="ＭＳ Ｐゴシック"/>
          </a:endParaRPr>
        </a:p>
      </xdr:txBody>
    </xdr:sp>
    <xdr:clientData/>
  </xdr:oneCellAnchor>
  <xdr:oneCellAnchor>
    <xdr:from>
      <xdr:col>30</xdr:col>
      <xdr:colOff>473152</xdr:colOff>
      <xdr:row>39</xdr:row>
      <xdr:rowOff>30497</xdr:rowOff>
    </xdr:from>
    <xdr:ext cx="469744" cy="259045"/>
    <xdr:sp macro="" textlink="">
      <xdr:nvSpPr>
        <xdr:cNvPr id="384" name="n_1mainValue【認定こども園・幼稚園・保育所】&#10;一人当たり面積"/>
        <xdr:cNvSpPr txBox="1"/>
      </xdr:nvSpPr>
      <xdr:spPr>
        <a:xfrm>
          <a:off x="21075727" y="671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0.148</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85" name="正方形/長方形 38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86" name="正方形/長方形 38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87" name="正方形/長方形 38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12/14</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88" name="正方形/長方形 38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89" name="正方形/長方形 38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90" name="正方形/長方形 38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91" name="正方形/長方形 39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92" name="正方形/長方形 39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93" name="テキスト ボックス 39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94" name="直線コネクタ 39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95" name="テキスト ボックス 394"/>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396" name="直線コネクタ 39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397" name="テキスト ボックス 396"/>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398" name="直線コネクタ 39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399" name="テキスト ボックス 39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400" name="直線コネクタ 39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401" name="テキスト ボックス 40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402" name="直線コネクタ 40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403" name="テキスト ボックス 40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404" name="直線コネクタ 40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405" name="テキスト ボックス 40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406" name="直線コネクタ 40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407" name="テキスト ボックス 406"/>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08" name="直線コネクタ 40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09" name="テキスト ボックス 40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1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89807</xdr:rowOff>
    </xdr:from>
    <xdr:to>
      <xdr:col>23</xdr:col>
      <xdr:colOff>516889</xdr:colOff>
      <xdr:row>64</xdr:row>
      <xdr:rowOff>0</xdr:rowOff>
    </xdr:to>
    <xdr:cxnSp macro="">
      <xdr:nvCxnSpPr>
        <xdr:cNvPr id="411" name="直線コネクタ 410"/>
        <xdr:cNvCxnSpPr/>
      </xdr:nvCxnSpPr>
      <xdr:spPr>
        <a:xfrm flipV="1">
          <a:off x="16318864" y="9519557"/>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3827</xdr:rowOff>
    </xdr:from>
    <xdr:ext cx="405111" cy="259045"/>
    <xdr:sp macro="" textlink="">
      <xdr:nvSpPr>
        <xdr:cNvPr id="412" name="【学校施設】&#10;有形固定資産減価償却率最小値テキスト"/>
        <xdr:cNvSpPr txBox="1"/>
      </xdr:nvSpPr>
      <xdr:spPr>
        <a:xfrm>
          <a:off x="164084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34.0</a:t>
          </a:r>
          <a:endParaRPr kumimoji="1" lang="ja-JP" altLang="en-US" sz="1000" b="1">
            <a:latin typeface="ＭＳ Ｐゴシック"/>
          </a:endParaRPr>
        </a:p>
      </xdr:txBody>
    </xdr:sp>
    <xdr:clientData/>
  </xdr:oneCellAnchor>
  <xdr:twoCellAnchor>
    <xdr:from>
      <xdr:col>23</xdr:col>
      <xdr:colOff>428625</xdr:colOff>
      <xdr:row>64</xdr:row>
      <xdr:rowOff>0</xdr:rowOff>
    </xdr:from>
    <xdr:to>
      <xdr:col>23</xdr:col>
      <xdr:colOff>606425</xdr:colOff>
      <xdr:row>64</xdr:row>
      <xdr:rowOff>0</xdr:rowOff>
    </xdr:to>
    <xdr:cxnSp macro="">
      <xdr:nvCxnSpPr>
        <xdr:cNvPr id="413" name="直線コネクタ 412"/>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36484</xdr:rowOff>
    </xdr:from>
    <xdr:ext cx="405111" cy="259045"/>
    <xdr:sp macro="" textlink="">
      <xdr:nvSpPr>
        <xdr:cNvPr id="414" name="【学校施設】&#10;有形固定資産減価償却率最大値テキスト"/>
        <xdr:cNvSpPr txBox="1"/>
      </xdr:nvSpPr>
      <xdr:spPr>
        <a:xfrm>
          <a:off x="16408400" y="929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78.5</a:t>
          </a:r>
          <a:endParaRPr kumimoji="1" lang="ja-JP" altLang="en-US" sz="1000" b="1">
            <a:latin typeface="ＭＳ Ｐゴシック"/>
          </a:endParaRPr>
        </a:p>
      </xdr:txBody>
    </xdr:sp>
    <xdr:clientData/>
  </xdr:oneCellAnchor>
  <xdr:twoCellAnchor>
    <xdr:from>
      <xdr:col>23</xdr:col>
      <xdr:colOff>428625</xdr:colOff>
      <xdr:row>55</xdr:row>
      <xdr:rowOff>89807</xdr:rowOff>
    </xdr:from>
    <xdr:to>
      <xdr:col>23</xdr:col>
      <xdr:colOff>606425</xdr:colOff>
      <xdr:row>55</xdr:row>
      <xdr:rowOff>89807</xdr:rowOff>
    </xdr:to>
    <xdr:cxnSp macro="">
      <xdr:nvCxnSpPr>
        <xdr:cNvPr id="415" name="直線コネクタ 414"/>
        <xdr:cNvCxnSpPr/>
      </xdr:nvCxnSpPr>
      <xdr:spPr>
        <a:xfrm>
          <a:off x="16230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94542</xdr:rowOff>
    </xdr:from>
    <xdr:ext cx="405111" cy="259045"/>
    <xdr:sp macro="" textlink="">
      <xdr:nvSpPr>
        <xdr:cNvPr id="416" name="【学校施設】&#10;有形固定資産減価償却率平均値テキスト"/>
        <xdr:cNvSpPr txBox="1"/>
      </xdr:nvSpPr>
      <xdr:spPr>
        <a:xfrm>
          <a:off x="16408400" y="10038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56.5</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71665</xdr:rowOff>
    </xdr:from>
    <xdr:to>
      <xdr:col>23</xdr:col>
      <xdr:colOff>568325</xdr:colOff>
      <xdr:row>60</xdr:row>
      <xdr:rowOff>1815</xdr:rowOff>
    </xdr:to>
    <xdr:sp macro="" textlink="">
      <xdr:nvSpPr>
        <xdr:cNvPr id="417" name="フローチャート : 判断 416"/>
        <xdr:cNvSpPr/>
      </xdr:nvSpPr>
      <xdr:spPr>
        <a:xfrm>
          <a:off x="16268700" y="1018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104322</xdr:rowOff>
    </xdr:from>
    <xdr:to>
      <xdr:col>22</xdr:col>
      <xdr:colOff>415925</xdr:colOff>
      <xdr:row>60</xdr:row>
      <xdr:rowOff>34472</xdr:rowOff>
    </xdr:to>
    <xdr:sp macro="" textlink="">
      <xdr:nvSpPr>
        <xdr:cNvPr id="418" name="フローチャート : 判断 417"/>
        <xdr:cNvSpPr/>
      </xdr:nvSpPr>
      <xdr:spPr>
        <a:xfrm>
          <a:off x="15430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19" name="テキスト ボックス 41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20" name="テキスト ボックス 41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21" name="テキスト ボックス 42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22" name="テキスト ボックス 42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23" name="テキスト ボックス 42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60</xdr:row>
      <xdr:rowOff>138612</xdr:rowOff>
    </xdr:from>
    <xdr:to>
      <xdr:col>23</xdr:col>
      <xdr:colOff>568325</xdr:colOff>
      <xdr:row>61</xdr:row>
      <xdr:rowOff>68762</xdr:rowOff>
    </xdr:to>
    <xdr:sp macro="" textlink="">
      <xdr:nvSpPr>
        <xdr:cNvPr id="424" name="円/楕円 423"/>
        <xdr:cNvSpPr/>
      </xdr:nvSpPr>
      <xdr:spPr>
        <a:xfrm>
          <a:off x="16268700" y="1042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60</xdr:row>
      <xdr:rowOff>117039</xdr:rowOff>
    </xdr:from>
    <xdr:ext cx="405111" cy="259045"/>
    <xdr:sp macro="" textlink="">
      <xdr:nvSpPr>
        <xdr:cNvPr id="425" name="【学校施設】&#10;有形固定資産減価償却率該当値テキスト"/>
        <xdr:cNvSpPr txBox="1"/>
      </xdr:nvSpPr>
      <xdr:spPr>
        <a:xfrm>
          <a:off x="16408400" y="1040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49.2</a:t>
          </a:r>
          <a:endParaRPr kumimoji="1" lang="ja-JP" altLang="en-US" sz="1000" b="1">
            <a:solidFill>
              <a:srgbClr val="FF0000"/>
            </a:solidFill>
            <a:latin typeface="ＭＳ Ｐゴシック"/>
          </a:endParaRPr>
        </a:p>
      </xdr:txBody>
    </xdr:sp>
    <xdr:clientData/>
  </xdr:oneCellAnchor>
  <xdr:twoCellAnchor>
    <xdr:from>
      <xdr:col>22</xdr:col>
      <xdr:colOff>314325</xdr:colOff>
      <xdr:row>61</xdr:row>
      <xdr:rowOff>55335</xdr:rowOff>
    </xdr:from>
    <xdr:to>
      <xdr:col>22</xdr:col>
      <xdr:colOff>415925</xdr:colOff>
      <xdr:row>61</xdr:row>
      <xdr:rowOff>156935</xdr:rowOff>
    </xdr:to>
    <xdr:sp macro="" textlink="">
      <xdr:nvSpPr>
        <xdr:cNvPr id="426" name="円/楕円 425"/>
        <xdr:cNvSpPr/>
      </xdr:nvSpPr>
      <xdr:spPr>
        <a:xfrm>
          <a:off x="15430500" y="1051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61</xdr:row>
      <xdr:rowOff>17962</xdr:rowOff>
    </xdr:from>
    <xdr:to>
      <xdr:col>23</xdr:col>
      <xdr:colOff>517525</xdr:colOff>
      <xdr:row>61</xdr:row>
      <xdr:rowOff>106135</xdr:rowOff>
    </xdr:to>
    <xdr:cxnSp macro="">
      <xdr:nvCxnSpPr>
        <xdr:cNvPr id="427" name="直線コネクタ 426"/>
        <xdr:cNvCxnSpPr/>
      </xdr:nvCxnSpPr>
      <xdr:spPr>
        <a:xfrm flipV="1">
          <a:off x="15481300" y="10476412"/>
          <a:ext cx="838200" cy="8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58</xdr:row>
      <xdr:rowOff>50999</xdr:rowOff>
    </xdr:from>
    <xdr:ext cx="405111" cy="259045"/>
    <xdr:sp macro="" textlink="">
      <xdr:nvSpPr>
        <xdr:cNvPr id="428" name="n_1aveValue【学校施設】&#10;有形固定資産減価償却率"/>
        <xdr:cNvSpPr txBox="1"/>
      </xdr:nvSpPr>
      <xdr:spPr>
        <a:xfrm>
          <a:off x="15266043"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a:t>
          </a:r>
          <a:endParaRPr kumimoji="1" lang="ja-JP" altLang="en-US" sz="1000" b="1">
            <a:solidFill>
              <a:srgbClr val="000080"/>
            </a:solidFill>
            <a:latin typeface="ＭＳ Ｐゴシック"/>
          </a:endParaRPr>
        </a:p>
      </xdr:txBody>
    </xdr:sp>
    <xdr:clientData/>
  </xdr:oneCellAnchor>
  <xdr:oneCellAnchor>
    <xdr:from>
      <xdr:col>22</xdr:col>
      <xdr:colOff>149868</xdr:colOff>
      <xdr:row>61</xdr:row>
      <xdr:rowOff>148062</xdr:rowOff>
    </xdr:from>
    <xdr:ext cx="405111" cy="259045"/>
    <xdr:sp macro="" textlink="">
      <xdr:nvSpPr>
        <xdr:cNvPr id="429" name="n_1mainValue【学校施設】&#10;有形固定資産減価償却率"/>
        <xdr:cNvSpPr txBox="1"/>
      </xdr:nvSpPr>
      <xdr:spPr>
        <a:xfrm>
          <a:off x="15266043" y="1060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30" name="正方形/長方形 42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31" name="正方形/長方形 43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32" name="正方形/長方形 43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33" name="正方形/長方形 43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34" name="正方形/長方形 43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35" name="正方形/長方形 43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36" name="正方形/長方形 43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37" name="正方形/長方形 43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38" name="テキスト ボックス 43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39" name="直線コネクタ 43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40" name="テキスト ボックス 43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41" name="直線コネクタ 44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42" name="テキスト ボックス 44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43" name="直線コネクタ 44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44" name="テキスト ボックス 44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45" name="直線コネクタ 44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46" name="テキスト ボックス 44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47" name="直線コネクタ 44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48" name="テキスト ボックス 447"/>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49" name="直線コネクタ 44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50" name="テキスト ボックス 449"/>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51" name="直線コネクタ 45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52" name="テキスト ボックス 451"/>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53" name="直線コネクタ 45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54" name="テキスト ボックス 45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5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35378</xdr:rowOff>
    </xdr:from>
    <xdr:to>
      <xdr:col>32</xdr:col>
      <xdr:colOff>186689</xdr:colOff>
      <xdr:row>64</xdr:row>
      <xdr:rowOff>91440</xdr:rowOff>
    </xdr:to>
    <xdr:cxnSp macro="">
      <xdr:nvCxnSpPr>
        <xdr:cNvPr id="456" name="直線コネクタ 455"/>
        <xdr:cNvCxnSpPr/>
      </xdr:nvCxnSpPr>
      <xdr:spPr>
        <a:xfrm flipV="1">
          <a:off x="22160864" y="9465128"/>
          <a:ext cx="0" cy="1599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95267</xdr:rowOff>
    </xdr:from>
    <xdr:ext cx="469744" cy="259045"/>
    <xdr:sp macro="" textlink="">
      <xdr:nvSpPr>
        <xdr:cNvPr id="457" name="【学校施設】&#10;一人当たり面積最小値テキスト"/>
        <xdr:cNvSpPr txBox="1"/>
      </xdr:nvSpPr>
      <xdr:spPr>
        <a:xfrm>
          <a:off x="22250400" y="1106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1.536</a:t>
          </a:r>
          <a:endParaRPr kumimoji="1" lang="ja-JP" altLang="en-US" sz="1000" b="1">
            <a:latin typeface="ＭＳ Ｐゴシック"/>
          </a:endParaRPr>
        </a:p>
      </xdr:txBody>
    </xdr:sp>
    <xdr:clientData/>
  </xdr:oneCellAnchor>
  <xdr:twoCellAnchor>
    <xdr:from>
      <xdr:col>32</xdr:col>
      <xdr:colOff>98425</xdr:colOff>
      <xdr:row>64</xdr:row>
      <xdr:rowOff>91440</xdr:rowOff>
    </xdr:from>
    <xdr:to>
      <xdr:col>32</xdr:col>
      <xdr:colOff>276225</xdr:colOff>
      <xdr:row>64</xdr:row>
      <xdr:rowOff>91440</xdr:rowOff>
    </xdr:to>
    <xdr:cxnSp macro="">
      <xdr:nvCxnSpPr>
        <xdr:cNvPr id="458" name="直線コネクタ 457"/>
        <xdr:cNvCxnSpPr/>
      </xdr:nvCxnSpPr>
      <xdr:spPr>
        <a:xfrm>
          <a:off x="22072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53</xdr:row>
      <xdr:rowOff>153505</xdr:rowOff>
    </xdr:from>
    <xdr:ext cx="469744" cy="259045"/>
    <xdr:sp macro="" textlink="">
      <xdr:nvSpPr>
        <xdr:cNvPr id="459" name="【学校施設】&#10;一人当たり面積最大値テキスト"/>
        <xdr:cNvSpPr txBox="1"/>
      </xdr:nvSpPr>
      <xdr:spPr>
        <a:xfrm>
          <a:off x="22250400" y="924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3.005</a:t>
          </a:r>
          <a:endParaRPr kumimoji="1" lang="ja-JP" altLang="en-US" sz="1000" b="1">
            <a:latin typeface="ＭＳ Ｐゴシック"/>
          </a:endParaRPr>
        </a:p>
      </xdr:txBody>
    </xdr:sp>
    <xdr:clientData/>
  </xdr:oneCellAnchor>
  <xdr:twoCellAnchor>
    <xdr:from>
      <xdr:col>32</xdr:col>
      <xdr:colOff>98425</xdr:colOff>
      <xdr:row>55</xdr:row>
      <xdr:rowOff>35378</xdr:rowOff>
    </xdr:from>
    <xdr:to>
      <xdr:col>32</xdr:col>
      <xdr:colOff>276225</xdr:colOff>
      <xdr:row>55</xdr:row>
      <xdr:rowOff>35378</xdr:rowOff>
    </xdr:to>
    <xdr:cxnSp macro="">
      <xdr:nvCxnSpPr>
        <xdr:cNvPr id="460" name="直線コネクタ 459"/>
        <xdr:cNvCxnSpPr/>
      </xdr:nvCxnSpPr>
      <xdr:spPr>
        <a:xfrm>
          <a:off x="22072600" y="946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125747</xdr:rowOff>
    </xdr:from>
    <xdr:ext cx="469744" cy="259045"/>
    <xdr:sp macro="" textlink="">
      <xdr:nvSpPr>
        <xdr:cNvPr id="461" name="【学校施設】&#10;一人当たり面積平均値テキスト"/>
        <xdr:cNvSpPr txBox="1"/>
      </xdr:nvSpPr>
      <xdr:spPr>
        <a:xfrm>
          <a:off x="22250400" y="1041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2.068</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147320</xdr:rowOff>
    </xdr:from>
    <xdr:to>
      <xdr:col>32</xdr:col>
      <xdr:colOff>238125</xdr:colOff>
      <xdr:row>61</xdr:row>
      <xdr:rowOff>77470</xdr:rowOff>
    </xdr:to>
    <xdr:sp macro="" textlink="">
      <xdr:nvSpPr>
        <xdr:cNvPr id="462" name="フローチャート : 判断 461"/>
        <xdr:cNvSpPr/>
      </xdr:nvSpPr>
      <xdr:spPr>
        <a:xfrm>
          <a:off x="22110700" y="1043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23767</xdr:rowOff>
    </xdr:from>
    <xdr:to>
      <xdr:col>31</xdr:col>
      <xdr:colOff>85725</xdr:colOff>
      <xdr:row>61</xdr:row>
      <xdr:rowOff>125367</xdr:rowOff>
    </xdr:to>
    <xdr:sp macro="" textlink="">
      <xdr:nvSpPr>
        <xdr:cNvPr id="463" name="フローチャート : 判断 462"/>
        <xdr:cNvSpPr/>
      </xdr:nvSpPr>
      <xdr:spPr>
        <a:xfrm>
          <a:off x="212725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64" name="テキスト ボックス 46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65" name="テキスト ボックス 46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66" name="テキスト ボックス 46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67" name="テキスト ボックス 46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68" name="テキスト ボックス 46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28666</xdr:rowOff>
    </xdr:from>
    <xdr:to>
      <xdr:col>32</xdr:col>
      <xdr:colOff>238125</xdr:colOff>
      <xdr:row>58</xdr:row>
      <xdr:rowOff>130266</xdr:rowOff>
    </xdr:to>
    <xdr:sp macro="" textlink="">
      <xdr:nvSpPr>
        <xdr:cNvPr id="469" name="円/楕円 468"/>
        <xdr:cNvSpPr/>
      </xdr:nvSpPr>
      <xdr:spPr>
        <a:xfrm>
          <a:off x="22110700" y="997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57</xdr:row>
      <xdr:rowOff>51543</xdr:rowOff>
    </xdr:from>
    <xdr:ext cx="469744" cy="259045"/>
    <xdr:sp macro="" textlink="">
      <xdr:nvSpPr>
        <xdr:cNvPr id="470" name="【学校施設】&#10;一人当たり面積該当値テキスト"/>
        <xdr:cNvSpPr txBox="1"/>
      </xdr:nvSpPr>
      <xdr:spPr>
        <a:xfrm>
          <a:off x="22250400" y="982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2.492</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86360</xdr:rowOff>
    </xdr:from>
    <xdr:to>
      <xdr:col>31</xdr:col>
      <xdr:colOff>85725</xdr:colOff>
      <xdr:row>59</xdr:row>
      <xdr:rowOff>16510</xdr:rowOff>
    </xdr:to>
    <xdr:sp macro="" textlink="">
      <xdr:nvSpPr>
        <xdr:cNvPr id="471" name="円/楕円 470"/>
        <xdr:cNvSpPr/>
      </xdr:nvSpPr>
      <xdr:spPr>
        <a:xfrm>
          <a:off x="21272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58</xdr:row>
      <xdr:rowOff>79466</xdr:rowOff>
    </xdr:from>
    <xdr:to>
      <xdr:col>32</xdr:col>
      <xdr:colOff>187325</xdr:colOff>
      <xdr:row>58</xdr:row>
      <xdr:rowOff>137160</xdr:rowOff>
    </xdr:to>
    <xdr:cxnSp macro="">
      <xdr:nvCxnSpPr>
        <xdr:cNvPr id="472" name="直線コネクタ 471"/>
        <xdr:cNvCxnSpPr/>
      </xdr:nvCxnSpPr>
      <xdr:spPr>
        <a:xfrm flipV="1">
          <a:off x="21323300" y="10023566"/>
          <a:ext cx="838200" cy="5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61</xdr:row>
      <xdr:rowOff>116494</xdr:rowOff>
    </xdr:from>
    <xdr:ext cx="469744" cy="259045"/>
    <xdr:sp macro="" textlink="">
      <xdr:nvSpPr>
        <xdr:cNvPr id="473" name="n_1aveValue【学校施設】&#10;一人当たり面積"/>
        <xdr:cNvSpPr txBox="1"/>
      </xdr:nvSpPr>
      <xdr:spPr>
        <a:xfrm>
          <a:off x="21075727" y="1057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2.024</a:t>
          </a:r>
          <a:endParaRPr kumimoji="1" lang="ja-JP" altLang="en-US" sz="1000" b="1">
            <a:solidFill>
              <a:srgbClr val="000080"/>
            </a:solidFill>
            <a:latin typeface="ＭＳ Ｐゴシック"/>
          </a:endParaRPr>
        </a:p>
      </xdr:txBody>
    </xdr:sp>
    <xdr:clientData/>
  </xdr:oneCellAnchor>
  <xdr:oneCellAnchor>
    <xdr:from>
      <xdr:col>30</xdr:col>
      <xdr:colOff>473152</xdr:colOff>
      <xdr:row>57</xdr:row>
      <xdr:rowOff>33037</xdr:rowOff>
    </xdr:from>
    <xdr:ext cx="469744" cy="259045"/>
    <xdr:sp macro="" textlink="">
      <xdr:nvSpPr>
        <xdr:cNvPr id="474" name="n_1mainValue【学校施設】&#10;一人当たり面積"/>
        <xdr:cNvSpPr txBox="1"/>
      </xdr:nvSpPr>
      <xdr:spPr>
        <a:xfrm>
          <a:off x="21075727" y="980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2.439</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75" name="正方形/長方形 47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76" name="正方形/長方形 47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77" name="正方形/長方形 47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78" name="正方形/長方形 47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79" name="正方形/長方形 47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80" name="正方形/長方形 47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81" name="正方形/長方形 48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54.5</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82" name="正方形/長方形 48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483" name="正方形/長方形 4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84" name="正方形/長方形 4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85" name="正方形/長方形 4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86" name="正方形/長方形 4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87" name="正方形/長方形 4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88" name="正方形/長方形 4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89" name="正方形/長方形 4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0.023</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90" name="正方形/長方形 48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491" name="正方形/長方形 49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92" name="正方形/長方形 49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93" name="正方形/長方形 49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94" name="正方形/長方形 49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95" name="正方形/長方形 49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96" name="正方形/長方形 49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97" name="正方形/長方形 49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98" name="正方形/長方形 49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91</xdr:row>
      <xdr:rowOff>19050</xdr:rowOff>
    </xdr:from>
    <xdr:to>
      <xdr:col>33</xdr:col>
      <xdr:colOff>352425</xdr:colOff>
      <xdr:row>94</xdr:row>
      <xdr:rowOff>139700</xdr:rowOff>
    </xdr:to>
    <xdr:sp macro="" textlink="">
      <xdr:nvSpPr>
        <xdr:cNvPr id="499" name="正方形/長方形 4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00" name="正方形/長方形 4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01" name="正方形/長方形 5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02" name="正方形/長方形 5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03" name="正方形/長方形 5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04" name="正方形/長方形 5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05" name="正方形/長方形 5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06" name="正方形/長方形 50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507" name="正方形/長方形 50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08" name="正方形/長方形 50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09" name="テキスト ボックス 50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ほとんどの類型において、類似団体平均と比較して有形固定資産減価償却率が高くなっているものの、学校施設については、類似団体平均を７．３％下回っている。また、旧耐震基準が適用されていた昭和５５年度以前に整備された建物は延床面積の３２．６％にのぼり、安全確保が必要なだけでなく建築から３０年以上経過しているため老朽化が進んでいる。公共施設等総合管理計画に基づき、必要な個別施設計画を策定し、施設の複合化、集約化、長寿命化など多様な視点で老朽化対策に取り組んでいく。</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14,340
14,291
208.39
8,942,806
8,423,802
447,179
4,849,315
8,111,766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8.0
50.1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42</xdr:row>
      <xdr:rowOff>92528</xdr:rowOff>
    </xdr:from>
    <xdr:to>
      <xdr:col>7</xdr:col>
      <xdr:colOff>638175</xdr:colOff>
      <xdr:row>42</xdr:row>
      <xdr:rowOff>92528</xdr:rowOff>
    </xdr:to>
    <xdr:cxnSp macro="">
      <xdr:nvCxnSpPr>
        <xdr:cNvPr id="43" name="直線コネクタ 42"/>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41</xdr:row>
      <xdr:rowOff>121755</xdr:rowOff>
    </xdr:from>
    <xdr:ext cx="338939" cy="259045"/>
    <xdr:sp macro="" textlink="">
      <xdr:nvSpPr>
        <xdr:cNvPr id="44" name="テキスト ボックス 43"/>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5" name="直線コネクタ 44"/>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6" name="テキスト ボックス 45"/>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7" name="直線コネクタ 46"/>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8" name="テキスト ボックス 47"/>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49" name="直線コネクタ 48"/>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0" name="テキスト ボックス 49"/>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1" name="直線コネクタ 50"/>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2" name="テキスト ボックス 51"/>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3" name="直線コネクタ 52"/>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31949</xdr:rowOff>
    </xdr:from>
    <xdr:ext cx="467179" cy="259045"/>
    <xdr:sp macro="" textlink="">
      <xdr:nvSpPr>
        <xdr:cNvPr id="54" name="テキスト ボックス 53"/>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5" name="直線コネクタ 54"/>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6" name="テキスト ボックス 55"/>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2722</xdr:rowOff>
    </xdr:from>
    <xdr:to>
      <xdr:col>6</xdr:col>
      <xdr:colOff>510540</xdr:colOff>
      <xdr:row>41</xdr:row>
      <xdr:rowOff>85997</xdr:rowOff>
    </xdr:to>
    <xdr:cxnSp macro="">
      <xdr:nvCxnSpPr>
        <xdr:cNvPr id="58" name="直線コネクタ 57"/>
        <xdr:cNvCxnSpPr/>
      </xdr:nvCxnSpPr>
      <xdr:spPr>
        <a:xfrm flipV="1">
          <a:off x="4634865" y="5660572"/>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89824</xdr:rowOff>
    </xdr:from>
    <xdr:ext cx="405111" cy="259045"/>
    <xdr:sp macro="" textlink="">
      <xdr:nvSpPr>
        <xdr:cNvPr id="59" name="【図書館】&#10;有形固定資産減価償却率最小値テキスト"/>
        <xdr:cNvSpPr txBox="1"/>
      </xdr:nvSpPr>
      <xdr:spPr>
        <a:xfrm>
          <a:off x="4724400" y="711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6</xdr:col>
      <xdr:colOff>422275</xdr:colOff>
      <xdr:row>41</xdr:row>
      <xdr:rowOff>85997</xdr:rowOff>
    </xdr:from>
    <xdr:to>
      <xdr:col>6</xdr:col>
      <xdr:colOff>600075</xdr:colOff>
      <xdr:row>41</xdr:row>
      <xdr:rowOff>85997</xdr:rowOff>
    </xdr:to>
    <xdr:cxnSp macro="">
      <xdr:nvCxnSpPr>
        <xdr:cNvPr id="60" name="直線コネクタ 59"/>
        <xdr:cNvCxnSpPr/>
      </xdr:nvCxnSpPr>
      <xdr:spPr>
        <a:xfrm>
          <a:off x="4546600" y="711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120849</xdr:rowOff>
    </xdr:from>
    <xdr:ext cx="469744" cy="259045"/>
    <xdr:sp macro="" textlink="">
      <xdr:nvSpPr>
        <xdr:cNvPr id="61" name="【図書館】&#10;有形固定資産減価償却率最大値テキスト"/>
        <xdr:cNvSpPr txBox="1"/>
      </xdr:nvSpPr>
      <xdr:spPr>
        <a:xfrm>
          <a:off x="47244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33</xdr:row>
      <xdr:rowOff>2722</xdr:rowOff>
    </xdr:from>
    <xdr:to>
      <xdr:col>6</xdr:col>
      <xdr:colOff>600075</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16890</xdr:rowOff>
    </xdr:from>
    <xdr:ext cx="405111" cy="259045"/>
    <xdr:sp macro="" textlink="">
      <xdr:nvSpPr>
        <xdr:cNvPr id="63" name="【図書館】&#10;有形固定資産減価償却率平均値テキスト"/>
        <xdr:cNvSpPr txBox="1"/>
      </xdr:nvSpPr>
      <xdr:spPr>
        <a:xfrm>
          <a:off x="4724400" y="67034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31.7</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38463</xdr:rowOff>
    </xdr:from>
    <xdr:to>
      <xdr:col>6</xdr:col>
      <xdr:colOff>561975</xdr:colOff>
      <xdr:row>39</xdr:row>
      <xdr:rowOff>140063</xdr:rowOff>
    </xdr:to>
    <xdr:sp macro="" textlink="">
      <xdr:nvSpPr>
        <xdr:cNvPr id="64" name="フローチャート : 判断 63"/>
        <xdr:cNvSpPr/>
      </xdr:nvSpPr>
      <xdr:spPr>
        <a:xfrm>
          <a:off x="4584700" y="672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2540</xdr:rowOff>
    </xdr:from>
    <xdr:to>
      <xdr:col>5</xdr:col>
      <xdr:colOff>409575</xdr:colOff>
      <xdr:row>39</xdr:row>
      <xdr:rowOff>104140</xdr:rowOff>
    </xdr:to>
    <xdr:sp macro="" textlink="">
      <xdr:nvSpPr>
        <xdr:cNvPr id="65" name="フローチャート : 判断 64"/>
        <xdr:cNvSpPr/>
      </xdr:nvSpPr>
      <xdr:spPr>
        <a:xfrm>
          <a:off x="3746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95267</xdr:rowOff>
    </xdr:from>
    <xdr:ext cx="405111" cy="259045"/>
    <xdr:sp macro="" textlink="">
      <xdr:nvSpPr>
        <xdr:cNvPr id="66" name="n_1aveValue【図書館】&#10;有形固定資産減価償却率"/>
        <xdr:cNvSpPr txBox="1"/>
      </xdr:nvSpPr>
      <xdr:spPr>
        <a:xfrm>
          <a:off x="3582043"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33.9</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32</xdr:row>
      <xdr:rowOff>123372</xdr:rowOff>
    </xdr:from>
    <xdr:to>
      <xdr:col>6</xdr:col>
      <xdr:colOff>561975</xdr:colOff>
      <xdr:row>33</xdr:row>
      <xdr:rowOff>53522</xdr:rowOff>
    </xdr:to>
    <xdr:sp macro="" textlink="">
      <xdr:nvSpPr>
        <xdr:cNvPr id="72" name="円/楕円 71"/>
        <xdr:cNvSpPr/>
      </xdr:nvSpPr>
      <xdr:spPr>
        <a:xfrm>
          <a:off x="45847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32</xdr:row>
      <xdr:rowOff>76399</xdr:rowOff>
    </xdr:from>
    <xdr:ext cx="469744" cy="259045"/>
    <xdr:sp macro="" textlink="">
      <xdr:nvSpPr>
        <xdr:cNvPr id="73" name="【図書館】&#10;有形固定資産減価償却率該当値テキスト"/>
        <xdr:cNvSpPr txBox="1"/>
      </xdr:nvSpPr>
      <xdr:spPr>
        <a:xfrm>
          <a:off x="4724400" y="556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123372</xdr:rowOff>
    </xdr:from>
    <xdr:to>
      <xdr:col>5</xdr:col>
      <xdr:colOff>409575</xdr:colOff>
      <xdr:row>33</xdr:row>
      <xdr:rowOff>53522</xdr:rowOff>
    </xdr:to>
    <xdr:sp macro="" textlink="">
      <xdr:nvSpPr>
        <xdr:cNvPr id="74" name="円/楕円 73"/>
        <xdr:cNvSpPr/>
      </xdr:nvSpPr>
      <xdr:spPr>
        <a:xfrm>
          <a:off x="3746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33</xdr:row>
      <xdr:rowOff>2722</xdr:rowOff>
    </xdr:from>
    <xdr:to>
      <xdr:col>6</xdr:col>
      <xdr:colOff>511175</xdr:colOff>
      <xdr:row>33</xdr:row>
      <xdr:rowOff>2722</xdr:rowOff>
    </xdr:to>
    <xdr:cxnSp macro="">
      <xdr:nvCxnSpPr>
        <xdr:cNvPr id="75" name="直線コネクタ 74"/>
        <xdr:cNvCxnSpPr/>
      </xdr:nvCxnSpPr>
      <xdr:spPr>
        <a:xfrm>
          <a:off x="3797300" y="5660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111202</xdr:colOff>
      <xdr:row>31</xdr:row>
      <xdr:rowOff>70049</xdr:rowOff>
    </xdr:from>
    <xdr:ext cx="469744" cy="259045"/>
    <xdr:sp macro="" textlink="">
      <xdr:nvSpPr>
        <xdr:cNvPr id="76" name="n_1mainValue【図書館】&#10;有形固定資産減価償却率"/>
        <xdr:cNvSpPr txBox="1"/>
      </xdr:nvSpPr>
      <xdr:spPr>
        <a:xfrm>
          <a:off x="3549727" y="538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5" name="テキスト ボックス 84"/>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7" name="直線コネクタ 86"/>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8" name="テキスト ボックス 87"/>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9" name="直線コネクタ 88"/>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48277</xdr:rowOff>
    </xdr:from>
    <xdr:ext cx="467179" cy="259045"/>
    <xdr:sp macro="" textlink="">
      <xdr:nvSpPr>
        <xdr:cNvPr id="90" name="テキスト ボックス 89"/>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91" name="直線コネクタ 90"/>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105427</xdr:rowOff>
    </xdr:from>
    <xdr:ext cx="467179" cy="259045"/>
    <xdr:sp macro="" textlink="">
      <xdr:nvSpPr>
        <xdr:cNvPr id="92" name="テキスト ボックス 91"/>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93" name="直線コネクタ 92"/>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162577</xdr:rowOff>
    </xdr:from>
    <xdr:ext cx="467179" cy="259045"/>
    <xdr:sp macro="" textlink="">
      <xdr:nvSpPr>
        <xdr:cNvPr id="94" name="テキスト ボックス 93"/>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6" name="テキスト ボックス 9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3048</xdr:rowOff>
    </xdr:from>
    <xdr:to>
      <xdr:col>15</xdr:col>
      <xdr:colOff>180340</xdr:colOff>
      <xdr:row>41</xdr:row>
      <xdr:rowOff>96774</xdr:rowOff>
    </xdr:to>
    <xdr:cxnSp macro="">
      <xdr:nvCxnSpPr>
        <xdr:cNvPr id="98" name="直線コネクタ 97"/>
        <xdr:cNvCxnSpPr/>
      </xdr:nvCxnSpPr>
      <xdr:spPr>
        <a:xfrm flipV="1">
          <a:off x="10476865" y="5832348"/>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100601</xdr:rowOff>
    </xdr:from>
    <xdr:ext cx="469744" cy="259045"/>
    <xdr:sp macro="" textlink="">
      <xdr:nvSpPr>
        <xdr:cNvPr id="99" name="【図書館】&#10;一人当たり面積最小値テキスト"/>
        <xdr:cNvSpPr txBox="1"/>
      </xdr:nvSpPr>
      <xdr:spPr>
        <a:xfrm>
          <a:off x="105664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0.008</a:t>
          </a:r>
          <a:endParaRPr kumimoji="1" lang="ja-JP" altLang="en-US" sz="1000" b="1">
            <a:latin typeface="ＭＳ Ｐゴシック"/>
          </a:endParaRPr>
        </a:p>
      </xdr:txBody>
    </xdr:sp>
    <xdr:clientData/>
  </xdr:oneCellAnchor>
  <xdr:twoCellAnchor>
    <xdr:from>
      <xdr:col>15</xdr:col>
      <xdr:colOff>92075</xdr:colOff>
      <xdr:row>41</xdr:row>
      <xdr:rowOff>96774</xdr:rowOff>
    </xdr:from>
    <xdr:to>
      <xdr:col>15</xdr:col>
      <xdr:colOff>269875</xdr:colOff>
      <xdr:row>41</xdr:row>
      <xdr:rowOff>96774</xdr:rowOff>
    </xdr:to>
    <xdr:cxnSp macro="">
      <xdr:nvCxnSpPr>
        <xdr:cNvPr id="100" name="直線コネクタ 99"/>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121175</xdr:rowOff>
    </xdr:from>
    <xdr:ext cx="469744" cy="259045"/>
    <xdr:sp macro="" textlink="">
      <xdr:nvSpPr>
        <xdr:cNvPr id="101" name="【図書館】&#10;一人当たり面積最大値テキスト"/>
        <xdr:cNvSpPr txBox="1"/>
      </xdr:nvSpPr>
      <xdr:spPr>
        <a:xfrm>
          <a:off x="10566400" y="5607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0.291</a:t>
          </a:r>
          <a:endParaRPr kumimoji="1" lang="ja-JP" altLang="en-US" sz="1000" b="1">
            <a:latin typeface="ＭＳ Ｐゴシック"/>
          </a:endParaRPr>
        </a:p>
      </xdr:txBody>
    </xdr:sp>
    <xdr:clientData/>
  </xdr:oneCellAnchor>
  <xdr:twoCellAnchor>
    <xdr:from>
      <xdr:col>15</xdr:col>
      <xdr:colOff>92075</xdr:colOff>
      <xdr:row>34</xdr:row>
      <xdr:rowOff>3048</xdr:rowOff>
    </xdr:from>
    <xdr:to>
      <xdr:col>15</xdr:col>
      <xdr:colOff>269875</xdr:colOff>
      <xdr:row>34</xdr:row>
      <xdr:rowOff>3048</xdr:rowOff>
    </xdr:to>
    <xdr:cxnSp macro="">
      <xdr:nvCxnSpPr>
        <xdr:cNvPr id="102" name="直線コネクタ 101"/>
        <xdr:cNvCxnSpPr/>
      </xdr:nvCxnSpPr>
      <xdr:spPr>
        <a:xfrm>
          <a:off x="10388600" y="5832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109999</xdr:rowOff>
    </xdr:from>
    <xdr:ext cx="469744" cy="259045"/>
    <xdr:sp macro="" textlink="">
      <xdr:nvSpPr>
        <xdr:cNvPr id="103" name="【図書館】&#10;一人当たり面積平均値テキスト"/>
        <xdr:cNvSpPr txBox="1"/>
      </xdr:nvSpPr>
      <xdr:spPr>
        <a:xfrm>
          <a:off x="10566400" y="62821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0.149</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87122</xdr:rowOff>
    </xdr:from>
    <xdr:to>
      <xdr:col>15</xdr:col>
      <xdr:colOff>231775</xdr:colOff>
      <xdr:row>38</xdr:row>
      <xdr:rowOff>17272</xdr:rowOff>
    </xdr:to>
    <xdr:sp macro="" textlink="">
      <xdr:nvSpPr>
        <xdr:cNvPr id="104" name="フローチャート : 判断 103"/>
        <xdr:cNvSpPr/>
      </xdr:nvSpPr>
      <xdr:spPr>
        <a:xfrm>
          <a:off x="10426700" y="643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4826</xdr:rowOff>
    </xdr:from>
    <xdr:to>
      <xdr:col>14</xdr:col>
      <xdr:colOff>79375</xdr:colOff>
      <xdr:row>39</xdr:row>
      <xdr:rowOff>106426</xdr:rowOff>
    </xdr:to>
    <xdr:sp macro="" textlink="">
      <xdr:nvSpPr>
        <xdr:cNvPr id="105" name="フローチャート : 判断 104"/>
        <xdr:cNvSpPr/>
      </xdr:nvSpPr>
      <xdr:spPr>
        <a:xfrm>
          <a:off x="9588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37</xdr:row>
      <xdr:rowOff>122953</xdr:rowOff>
    </xdr:from>
    <xdr:ext cx="469744" cy="259045"/>
    <xdr:sp macro="" textlink="">
      <xdr:nvSpPr>
        <xdr:cNvPr id="106" name="n_1aveValue【図書館】&#10;一人当たり面積"/>
        <xdr:cNvSpPr txBox="1"/>
      </xdr:nvSpPr>
      <xdr:spPr>
        <a:xfrm>
          <a:off x="93917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0.092</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39</xdr:row>
      <xdr:rowOff>119126</xdr:rowOff>
    </xdr:from>
    <xdr:to>
      <xdr:col>15</xdr:col>
      <xdr:colOff>231775</xdr:colOff>
      <xdr:row>40</xdr:row>
      <xdr:rowOff>49276</xdr:rowOff>
    </xdr:to>
    <xdr:sp macro="" textlink="">
      <xdr:nvSpPr>
        <xdr:cNvPr id="112" name="円/楕円 111"/>
        <xdr:cNvSpPr/>
      </xdr:nvSpPr>
      <xdr:spPr>
        <a:xfrm>
          <a:off x="10426700" y="680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39</xdr:row>
      <xdr:rowOff>97553</xdr:rowOff>
    </xdr:from>
    <xdr:ext cx="469744" cy="259045"/>
    <xdr:sp macro="" textlink="">
      <xdr:nvSpPr>
        <xdr:cNvPr id="113" name="【図書館】&#10;一人当たり面積該当値テキスト"/>
        <xdr:cNvSpPr txBox="1"/>
      </xdr:nvSpPr>
      <xdr:spPr>
        <a:xfrm>
          <a:off x="10566400" y="678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0.067</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128270</xdr:rowOff>
    </xdr:from>
    <xdr:to>
      <xdr:col>14</xdr:col>
      <xdr:colOff>79375</xdr:colOff>
      <xdr:row>40</xdr:row>
      <xdr:rowOff>58420</xdr:rowOff>
    </xdr:to>
    <xdr:sp macro="" textlink="">
      <xdr:nvSpPr>
        <xdr:cNvPr id="114" name="円/楕円 113"/>
        <xdr:cNvSpPr/>
      </xdr:nvSpPr>
      <xdr:spPr>
        <a:xfrm>
          <a:off x="9588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39</xdr:row>
      <xdr:rowOff>169926</xdr:rowOff>
    </xdr:from>
    <xdr:to>
      <xdr:col>15</xdr:col>
      <xdr:colOff>180975</xdr:colOff>
      <xdr:row>40</xdr:row>
      <xdr:rowOff>7620</xdr:rowOff>
    </xdr:to>
    <xdr:cxnSp macro="">
      <xdr:nvCxnSpPr>
        <xdr:cNvPr id="115" name="直線コネクタ 114"/>
        <xdr:cNvCxnSpPr/>
      </xdr:nvCxnSpPr>
      <xdr:spPr>
        <a:xfrm flipV="1">
          <a:off x="9639300" y="685647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40</xdr:row>
      <xdr:rowOff>49547</xdr:rowOff>
    </xdr:from>
    <xdr:ext cx="469744" cy="259045"/>
    <xdr:sp macro="" textlink="">
      <xdr:nvSpPr>
        <xdr:cNvPr id="116" name="n_1mainValue【図書館】&#10;一人当たり面積"/>
        <xdr:cNvSpPr txBox="1"/>
      </xdr:nvSpPr>
      <xdr:spPr>
        <a:xfrm>
          <a:off x="93917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0.065</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7" name="正方形/長方形 11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8" name="正方形/長方形 11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9" name="正方形/長方形 11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0" name="正方形/長方形 11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1" name="正方形/長方形 12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2" name="正方形/長方形 12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3" name="正方形/長方形 12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4" name="正方形/長方形 12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5" name="テキスト ボックス 12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6" name="直線コネクタ 12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7" name="テキスト ボックス 126"/>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8" name="直線コネクタ 12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9" name="テキスト ボックス 128"/>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30" name="直線コネクタ 12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31" name="テキスト ボックス 13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32" name="直線コネクタ 13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33" name="テキスト ボックス 13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34" name="直線コネクタ 13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35" name="テキスト ボックス 13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6" name="直線コネクタ 13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7" name="テキスト ボックス 13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8" name="直線コネクタ 13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70049</xdr:rowOff>
    </xdr:from>
    <xdr:ext cx="467179" cy="259045"/>
    <xdr:sp macro="" textlink="">
      <xdr:nvSpPr>
        <xdr:cNvPr id="139" name="テキスト ボックス 13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1" name="テキスト ボックス 14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47353</xdr:rowOff>
    </xdr:from>
    <xdr:to>
      <xdr:col>6</xdr:col>
      <xdr:colOff>510540</xdr:colOff>
      <xdr:row>63</xdr:row>
      <xdr:rowOff>86541</xdr:rowOff>
    </xdr:to>
    <xdr:cxnSp macro="">
      <xdr:nvCxnSpPr>
        <xdr:cNvPr id="143" name="直線コネクタ 142"/>
        <xdr:cNvCxnSpPr/>
      </xdr:nvCxnSpPr>
      <xdr:spPr>
        <a:xfrm flipV="1">
          <a:off x="4634865" y="9477103"/>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90368</xdr:rowOff>
    </xdr:from>
    <xdr:ext cx="405111" cy="259045"/>
    <xdr:sp macro="" textlink="">
      <xdr:nvSpPr>
        <xdr:cNvPr id="144" name="【体育館・プール】&#10;有形固定資産減価償却率最小値テキスト"/>
        <xdr:cNvSpPr txBox="1"/>
      </xdr:nvSpPr>
      <xdr:spPr>
        <a:xfrm>
          <a:off x="47244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56.6</a:t>
          </a:r>
          <a:endParaRPr kumimoji="1" lang="ja-JP" altLang="en-US" sz="1000" b="1">
            <a:latin typeface="ＭＳ Ｐゴシック"/>
          </a:endParaRPr>
        </a:p>
      </xdr:txBody>
    </xdr:sp>
    <xdr:clientData/>
  </xdr:oneCellAnchor>
  <xdr:twoCellAnchor>
    <xdr:from>
      <xdr:col>6</xdr:col>
      <xdr:colOff>422275</xdr:colOff>
      <xdr:row>63</xdr:row>
      <xdr:rowOff>86541</xdr:rowOff>
    </xdr:from>
    <xdr:to>
      <xdr:col>6</xdr:col>
      <xdr:colOff>600075</xdr:colOff>
      <xdr:row>63</xdr:row>
      <xdr:rowOff>86541</xdr:rowOff>
    </xdr:to>
    <xdr:cxnSp macro="">
      <xdr:nvCxnSpPr>
        <xdr:cNvPr id="145" name="直線コネクタ 144"/>
        <xdr:cNvCxnSpPr/>
      </xdr:nvCxnSpPr>
      <xdr:spPr>
        <a:xfrm>
          <a:off x="4546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53</xdr:row>
      <xdr:rowOff>165480</xdr:rowOff>
    </xdr:from>
    <xdr:ext cx="405111" cy="259045"/>
    <xdr:sp macro="" textlink="">
      <xdr:nvSpPr>
        <xdr:cNvPr id="146" name="【体育館・プール】&#10;有形固定資産減価償却率最大値テキスト"/>
        <xdr:cNvSpPr txBox="1"/>
      </xdr:nvSpPr>
      <xdr:spPr>
        <a:xfrm>
          <a:off x="4724400" y="9252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6</xdr:col>
      <xdr:colOff>422275</xdr:colOff>
      <xdr:row>55</xdr:row>
      <xdr:rowOff>47353</xdr:rowOff>
    </xdr:from>
    <xdr:to>
      <xdr:col>6</xdr:col>
      <xdr:colOff>600075</xdr:colOff>
      <xdr:row>55</xdr:row>
      <xdr:rowOff>47353</xdr:rowOff>
    </xdr:to>
    <xdr:cxnSp macro="">
      <xdr:nvCxnSpPr>
        <xdr:cNvPr id="147" name="直線コネクタ 146"/>
        <xdr:cNvCxnSpPr/>
      </xdr:nvCxnSpPr>
      <xdr:spPr>
        <a:xfrm>
          <a:off x="4546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2739</xdr:rowOff>
    </xdr:from>
    <xdr:ext cx="405111" cy="259045"/>
    <xdr:sp macro="" textlink="">
      <xdr:nvSpPr>
        <xdr:cNvPr id="148" name="【体育館・プール】&#10;有形固定資産減価償却率平均値テキスト"/>
        <xdr:cNvSpPr txBox="1"/>
      </xdr:nvSpPr>
      <xdr:spPr>
        <a:xfrm>
          <a:off x="4724400" y="102897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24312</xdr:rowOff>
    </xdr:from>
    <xdr:to>
      <xdr:col>6</xdr:col>
      <xdr:colOff>561975</xdr:colOff>
      <xdr:row>60</xdr:row>
      <xdr:rowOff>125912</xdr:rowOff>
    </xdr:to>
    <xdr:sp macro="" textlink="">
      <xdr:nvSpPr>
        <xdr:cNvPr id="149" name="フローチャート : 判断 148"/>
        <xdr:cNvSpPr/>
      </xdr:nvSpPr>
      <xdr:spPr>
        <a:xfrm>
          <a:off x="4584700" y="1031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127181</xdr:rowOff>
    </xdr:from>
    <xdr:to>
      <xdr:col>5</xdr:col>
      <xdr:colOff>409575</xdr:colOff>
      <xdr:row>62</xdr:row>
      <xdr:rowOff>57331</xdr:rowOff>
    </xdr:to>
    <xdr:sp macro="" textlink="">
      <xdr:nvSpPr>
        <xdr:cNvPr id="150" name="フローチャート : 判断 149"/>
        <xdr:cNvSpPr/>
      </xdr:nvSpPr>
      <xdr:spPr>
        <a:xfrm>
          <a:off x="37465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62</xdr:row>
      <xdr:rowOff>48458</xdr:rowOff>
    </xdr:from>
    <xdr:ext cx="405111" cy="259045"/>
    <xdr:sp macro="" textlink="">
      <xdr:nvSpPr>
        <xdr:cNvPr id="151" name="n_1aveValue【体育館・プール】&#10;有形固定資産減価償却率"/>
        <xdr:cNvSpPr txBox="1"/>
      </xdr:nvSpPr>
      <xdr:spPr>
        <a:xfrm>
          <a:off x="3582043"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52" name="テキスト ボックス 15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3" name="テキスト ボックス 15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4" name="テキスト ボックス 15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5" name="テキスト ボックス 15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6" name="テキスト ボックス 15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133713</xdr:rowOff>
    </xdr:from>
    <xdr:to>
      <xdr:col>6</xdr:col>
      <xdr:colOff>561975</xdr:colOff>
      <xdr:row>58</xdr:row>
      <xdr:rowOff>63863</xdr:rowOff>
    </xdr:to>
    <xdr:sp macro="" textlink="">
      <xdr:nvSpPr>
        <xdr:cNvPr id="157" name="円/楕円 156"/>
        <xdr:cNvSpPr/>
      </xdr:nvSpPr>
      <xdr:spPr>
        <a:xfrm>
          <a:off x="4584700" y="99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56</xdr:row>
      <xdr:rowOff>156590</xdr:rowOff>
    </xdr:from>
    <xdr:ext cx="405111" cy="259045"/>
    <xdr:sp macro="" textlink="">
      <xdr:nvSpPr>
        <xdr:cNvPr id="158" name="【体育館・プール】&#10;有形固定資産減価償却率該当値テキスト"/>
        <xdr:cNvSpPr txBox="1"/>
      </xdr:nvSpPr>
      <xdr:spPr>
        <a:xfrm>
          <a:off x="4724400" y="975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85.1</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21046</xdr:rowOff>
    </xdr:from>
    <xdr:to>
      <xdr:col>5</xdr:col>
      <xdr:colOff>409575</xdr:colOff>
      <xdr:row>58</xdr:row>
      <xdr:rowOff>122646</xdr:rowOff>
    </xdr:to>
    <xdr:sp macro="" textlink="">
      <xdr:nvSpPr>
        <xdr:cNvPr id="159" name="円/楕円 158"/>
        <xdr:cNvSpPr/>
      </xdr:nvSpPr>
      <xdr:spPr>
        <a:xfrm>
          <a:off x="3746500" y="996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58</xdr:row>
      <xdr:rowOff>13063</xdr:rowOff>
    </xdr:from>
    <xdr:to>
      <xdr:col>6</xdr:col>
      <xdr:colOff>511175</xdr:colOff>
      <xdr:row>58</xdr:row>
      <xdr:rowOff>71846</xdr:rowOff>
    </xdr:to>
    <xdr:cxnSp macro="">
      <xdr:nvCxnSpPr>
        <xdr:cNvPr id="160" name="直線コネクタ 159"/>
        <xdr:cNvCxnSpPr/>
      </xdr:nvCxnSpPr>
      <xdr:spPr>
        <a:xfrm flipV="1">
          <a:off x="3797300" y="9957163"/>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56</xdr:row>
      <xdr:rowOff>139173</xdr:rowOff>
    </xdr:from>
    <xdr:ext cx="405111" cy="259045"/>
    <xdr:sp macro="" textlink="">
      <xdr:nvSpPr>
        <xdr:cNvPr id="161" name="n_1mainValue【体育館・プール】&#10;有形固定資産減価償却率"/>
        <xdr:cNvSpPr txBox="1"/>
      </xdr:nvSpPr>
      <xdr:spPr>
        <a:xfrm>
          <a:off x="3582043" y="9740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83.3</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2" name="正方形/長方形 16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3" name="正方形/長方形 16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4" name="正方形/長方形 16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5" name="正方形/長方形 16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6" name="正方形/長方形 16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7" name="正方形/長方形 16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8" name="正方形/長方形 16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0.250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9" name="正方形/長方形 16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70" name="テキスト ボックス 16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71" name="直線コネクタ 17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72" name="直線コネクタ 17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73" name="テキスト ボックス 17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74" name="直線コネクタ 17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75" name="テキスト ボックス 17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6" name="直線コネクタ 17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77" name="テキスト ボックス 17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8" name="直線コネクタ 17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9" name="テキスト ボックス 17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80" name="直線コネクタ 17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81" name="テキスト ボックス 18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2" name="直線コネクタ 18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83" name="テキスト ボックス 18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167640</xdr:rowOff>
    </xdr:from>
    <xdr:to>
      <xdr:col>15</xdr:col>
      <xdr:colOff>180340</xdr:colOff>
      <xdr:row>63</xdr:row>
      <xdr:rowOff>70485</xdr:rowOff>
    </xdr:to>
    <xdr:cxnSp macro="">
      <xdr:nvCxnSpPr>
        <xdr:cNvPr id="185" name="直線コネクタ 184"/>
        <xdr:cNvCxnSpPr/>
      </xdr:nvCxnSpPr>
      <xdr:spPr>
        <a:xfrm flipV="1">
          <a:off x="10476865" y="9597390"/>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74312</xdr:rowOff>
    </xdr:from>
    <xdr:ext cx="469744" cy="259045"/>
    <xdr:sp macro="" textlink="">
      <xdr:nvSpPr>
        <xdr:cNvPr id="186" name="【体育館・プール】&#10;一人当たり面積最小値テキスト"/>
        <xdr:cNvSpPr txBox="1"/>
      </xdr:nvSpPr>
      <xdr:spPr>
        <a:xfrm>
          <a:off x="10566400" y="10875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0.093</a:t>
          </a:r>
          <a:endParaRPr kumimoji="1" lang="ja-JP" altLang="en-US" sz="1000" b="1">
            <a:latin typeface="ＭＳ Ｐゴシック"/>
          </a:endParaRPr>
        </a:p>
      </xdr:txBody>
    </xdr:sp>
    <xdr:clientData/>
  </xdr:oneCellAnchor>
  <xdr:twoCellAnchor>
    <xdr:from>
      <xdr:col>15</xdr:col>
      <xdr:colOff>92075</xdr:colOff>
      <xdr:row>63</xdr:row>
      <xdr:rowOff>70485</xdr:rowOff>
    </xdr:from>
    <xdr:to>
      <xdr:col>15</xdr:col>
      <xdr:colOff>269875</xdr:colOff>
      <xdr:row>63</xdr:row>
      <xdr:rowOff>70485</xdr:rowOff>
    </xdr:to>
    <xdr:cxnSp macro="">
      <xdr:nvCxnSpPr>
        <xdr:cNvPr id="187" name="直線コネクタ 186"/>
        <xdr:cNvCxnSpPr/>
      </xdr:nvCxnSpPr>
      <xdr:spPr>
        <a:xfrm>
          <a:off x="10388600" y="1087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114317</xdr:rowOff>
    </xdr:from>
    <xdr:ext cx="469744" cy="259045"/>
    <xdr:sp macro="" textlink="">
      <xdr:nvSpPr>
        <xdr:cNvPr id="188" name="【体育館・プール】&#10;一人当たり面積最大値テキスト"/>
        <xdr:cNvSpPr txBox="1"/>
      </xdr:nvSpPr>
      <xdr:spPr>
        <a:xfrm>
          <a:off x="10566400" y="937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0.762</a:t>
          </a:r>
          <a:endParaRPr kumimoji="1" lang="ja-JP" altLang="en-US" sz="1000" b="1">
            <a:latin typeface="ＭＳ Ｐゴシック"/>
          </a:endParaRPr>
        </a:p>
      </xdr:txBody>
    </xdr:sp>
    <xdr:clientData/>
  </xdr:oneCellAnchor>
  <xdr:twoCellAnchor>
    <xdr:from>
      <xdr:col>15</xdr:col>
      <xdr:colOff>92075</xdr:colOff>
      <xdr:row>55</xdr:row>
      <xdr:rowOff>167640</xdr:rowOff>
    </xdr:from>
    <xdr:to>
      <xdr:col>15</xdr:col>
      <xdr:colOff>269875</xdr:colOff>
      <xdr:row>55</xdr:row>
      <xdr:rowOff>167640</xdr:rowOff>
    </xdr:to>
    <xdr:cxnSp macro="">
      <xdr:nvCxnSpPr>
        <xdr:cNvPr id="189" name="直線コネクタ 188"/>
        <xdr:cNvCxnSpPr/>
      </xdr:nvCxnSpPr>
      <xdr:spPr>
        <a:xfrm>
          <a:off x="10388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15892</xdr:rowOff>
    </xdr:from>
    <xdr:ext cx="469744" cy="259045"/>
    <xdr:sp macro="" textlink="">
      <xdr:nvSpPr>
        <xdr:cNvPr id="190" name="【体育館・プール】&#10;一人当たり面積平均値テキスト"/>
        <xdr:cNvSpPr txBox="1"/>
      </xdr:nvSpPr>
      <xdr:spPr>
        <a:xfrm>
          <a:off x="10566400" y="10131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0.377</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164465</xdr:rowOff>
    </xdr:from>
    <xdr:to>
      <xdr:col>15</xdr:col>
      <xdr:colOff>231775</xdr:colOff>
      <xdr:row>60</xdr:row>
      <xdr:rowOff>94615</xdr:rowOff>
    </xdr:to>
    <xdr:sp macro="" textlink="">
      <xdr:nvSpPr>
        <xdr:cNvPr id="191" name="フローチャート : 判断 190"/>
        <xdr:cNvSpPr/>
      </xdr:nvSpPr>
      <xdr:spPr>
        <a:xfrm>
          <a:off x="104267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31115</xdr:rowOff>
    </xdr:from>
    <xdr:to>
      <xdr:col>14</xdr:col>
      <xdr:colOff>79375</xdr:colOff>
      <xdr:row>60</xdr:row>
      <xdr:rowOff>132715</xdr:rowOff>
    </xdr:to>
    <xdr:sp macro="" textlink="">
      <xdr:nvSpPr>
        <xdr:cNvPr id="192" name="フローチャート : 判断 191"/>
        <xdr:cNvSpPr/>
      </xdr:nvSpPr>
      <xdr:spPr>
        <a:xfrm>
          <a:off x="9588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58</xdr:row>
      <xdr:rowOff>149242</xdr:rowOff>
    </xdr:from>
    <xdr:ext cx="469744" cy="259045"/>
    <xdr:sp macro="" textlink="">
      <xdr:nvSpPr>
        <xdr:cNvPr id="193" name="n_1aveValue【体育館・プール】&#10;一人当たり面積"/>
        <xdr:cNvSpPr txBox="1"/>
      </xdr:nvSpPr>
      <xdr:spPr>
        <a:xfrm>
          <a:off x="9391727" y="10093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0.357</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94" name="テキスト ボックス 19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5" name="テキスト ボックス 19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6" name="テキスト ボックス 19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7" name="テキスト ボックス 19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8" name="テキスト ボックス 19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60</xdr:row>
      <xdr:rowOff>55880</xdr:rowOff>
    </xdr:from>
    <xdr:to>
      <xdr:col>15</xdr:col>
      <xdr:colOff>231775</xdr:colOff>
      <xdr:row>60</xdr:row>
      <xdr:rowOff>157480</xdr:rowOff>
    </xdr:to>
    <xdr:sp macro="" textlink="">
      <xdr:nvSpPr>
        <xdr:cNvPr id="199" name="円/楕円 198"/>
        <xdr:cNvSpPr/>
      </xdr:nvSpPr>
      <xdr:spPr>
        <a:xfrm>
          <a:off x="104267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60</xdr:row>
      <xdr:rowOff>34307</xdr:rowOff>
    </xdr:from>
    <xdr:ext cx="469744" cy="259045"/>
    <xdr:sp macro="" textlink="">
      <xdr:nvSpPr>
        <xdr:cNvPr id="200" name="【体育館・プール】&#10;一人当たり面積該当値テキスト"/>
        <xdr:cNvSpPr txBox="1"/>
      </xdr:nvSpPr>
      <xdr:spPr>
        <a:xfrm>
          <a:off x="10566400" y="1032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0.344</a:t>
          </a:r>
          <a:endParaRPr kumimoji="1" lang="ja-JP" altLang="en-US" sz="1000" b="1">
            <a:solidFill>
              <a:srgbClr val="FF0000"/>
            </a:solidFill>
            <a:latin typeface="ＭＳ Ｐゴシック"/>
          </a:endParaRPr>
        </a:p>
      </xdr:txBody>
    </xdr:sp>
    <xdr:clientData/>
  </xdr:oneCellAnchor>
  <xdr:twoCellAnchor>
    <xdr:from>
      <xdr:col>13</xdr:col>
      <xdr:colOff>663575</xdr:colOff>
      <xdr:row>60</xdr:row>
      <xdr:rowOff>71120</xdr:rowOff>
    </xdr:from>
    <xdr:to>
      <xdr:col>14</xdr:col>
      <xdr:colOff>79375</xdr:colOff>
      <xdr:row>61</xdr:row>
      <xdr:rowOff>1270</xdr:rowOff>
    </xdr:to>
    <xdr:sp macro="" textlink="">
      <xdr:nvSpPr>
        <xdr:cNvPr id="201" name="円/楕円 200"/>
        <xdr:cNvSpPr/>
      </xdr:nvSpPr>
      <xdr:spPr>
        <a:xfrm>
          <a:off x="95885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60</xdr:row>
      <xdr:rowOff>106680</xdr:rowOff>
    </xdr:from>
    <xdr:to>
      <xdr:col>15</xdr:col>
      <xdr:colOff>180975</xdr:colOff>
      <xdr:row>60</xdr:row>
      <xdr:rowOff>121920</xdr:rowOff>
    </xdr:to>
    <xdr:cxnSp macro="">
      <xdr:nvCxnSpPr>
        <xdr:cNvPr id="202" name="直線コネクタ 201"/>
        <xdr:cNvCxnSpPr/>
      </xdr:nvCxnSpPr>
      <xdr:spPr>
        <a:xfrm flipV="1">
          <a:off x="9639300" y="103936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60</xdr:row>
      <xdr:rowOff>163847</xdr:rowOff>
    </xdr:from>
    <xdr:ext cx="469744" cy="259045"/>
    <xdr:sp macro="" textlink="">
      <xdr:nvSpPr>
        <xdr:cNvPr id="203" name="n_1mainValue【体育館・プール】&#10;一人当たり面積"/>
        <xdr:cNvSpPr txBox="1"/>
      </xdr:nvSpPr>
      <xdr:spPr>
        <a:xfrm>
          <a:off x="9391727" y="1045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0.336</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4" name="正方形/長方形 20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5" name="正方形/長方形 20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6" name="正方形/長方形 20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7" name="正方形/長方形 20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8" name="正方形/長方形 20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9" name="正方形/長方形 20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10" name="正方形/長方形 20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11" name="正方形/長方形 210"/>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212" name="正方形/長方形 21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13" name="正方形/長方形 21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14" name="正方形/長方形 21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15" name="正方形/長方形 21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16" name="正方形/長方形 21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17" name="正方形/長方形 21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18" name="正方形/長方形 21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19" name="正方形/長方形 218"/>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220" name="正方形/長方形 21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21" name="正方形/長方形 22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22" name="正方形/長方形 22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23" name="正方形/長方形 22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24" name="正方形/長方形 22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25" name="正方形/長方形 22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26" name="正方形/長方形 22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27" name="正方形/長方形 22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28" name="正方形/長方形 22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29" name="正方形/長方形 22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30" name="正方形/長方形 22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31" name="正方形/長方形 23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32" name="正方形/長方形 23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33" name="正方形/長方形 23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34" name="正方形/長方形 23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0.176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35" name="正方形/長方形 23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36" name="正方形/長方形 23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37" name="正方形/長方形 23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38" name="正方形/長方形 23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39" name="正方形/長方形 23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40" name="正方形/長方形 23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41" name="正方形/長方形 24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42" name="正方形/長方形 24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43" name="正方形/長方形 24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44" name="正方形/長方形 2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45" name="正方形/長方形 24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46" name="正方形/長方形 24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47" name="正方形/長方形 24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48" name="正方形/長方形 24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49" name="正方形/長方形 24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50" name="正方形/長方形 24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86,645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51" name="正方形/長方形 25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252" name="正方形/長方形 25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253" name="正方形/長方形 25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254" name="正方形/長方形 25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255" name="正方形/長方形 25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256" name="正方形/長方形 25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257" name="正方形/長方形 25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258" name="正方形/長方形 25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259" name="正方形/長方形 25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260" name="正方形/長方形 2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261" name="正方形/長方形 2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262" name="正方形/長方形 2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263" name="正方形/長方形 2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264" name="正方形/長方形 2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265" name="正方形/長方形 2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266" name="正方形/長方形 2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0.055</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267" name="正方形/長方形 26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268" name="正方形/長方形 2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269" name="正方形/長方形 2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270" name="正方形/長方形 2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271" name="正方形/長方形 2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272" name="正方形/長方形 2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273" name="正方形/長方形 2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274" name="正方形/長方形 2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66.3</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275" name="正方形/長方形 2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276" name="テキスト ボックス 2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277" name="直線コネクタ 2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278" name="テキスト ボックス 277"/>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279" name="直線コネクタ 27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280" name="テキスト ボックス 279"/>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281" name="直線コネクタ 28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282" name="テキスト ボックス 28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283" name="直線コネクタ 28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284" name="テキスト ボックス 28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285" name="直線コネクタ 28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286" name="テキスト ボックス 28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287" name="直線コネクタ 28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288" name="テキスト ボックス 287"/>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289" name="直線コネクタ 28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290" name="テキスト ボックス 28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29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49530</xdr:rowOff>
    </xdr:from>
    <xdr:to>
      <xdr:col>23</xdr:col>
      <xdr:colOff>516889</xdr:colOff>
      <xdr:row>85</xdr:row>
      <xdr:rowOff>135255</xdr:rowOff>
    </xdr:to>
    <xdr:cxnSp macro="">
      <xdr:nvCxnSpPr>
        <xdr:cNvPr id="292" name="直線コネクタ 291"/>
        <xdr:cNvCxnSpPr/>
      </xdr:nvCxnSpPr>
      <xdr:spPr>
        <a:xfrm flipV="1">
          <a:off x="16318864" y="13422630"/>
          <a:ext cx="0" cy="128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139082</xdr:rowOff>
    </xdr:from>
    <xdr:ext cx="405111" cy="259045"/>
    <xdr:sp macro="" textlink="">
      <xdr:nvSpPr>
        <xdr:cNvPr id="293" name="【消防施設】&#10;有形固定資産減価償却率最小値テキスト"/>
        <xdr:cNvSpPr txBox="1"/>
      </xdr:nvSpPr>
      <xdr:spPr>
        <a:xfrm>
          <a:off x="16408400" y="1471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23</xdr:col>
      <xdr:colOff>428625</xdr:colOff>
      <xdr:row>85</xdr:row>
      <xdr:rowOff>135255</xdr:rowOff>
    </xdr:from>
    <xdr:to>
      <xdr:col>23</xdr:col>
      <xdr:colOff>606425</xdr:colOff>
      <xdr:row>85</xdr:row>
      <xdr:rowOff>135255</xdr:rowOff>
    </xdr:to>
    <xdr:cxnSp macro="">
      <xdr:nvCxnSpPr>
        <xdr:cNvPr id="294" name="直線コネクタ 293"/>
        <xdr:cNvCxnSpPr/>
      </xdr:nvCxnSpPr>
      <xdr:spPr>
        <a:xfrm>
          <a:off x="16230600" y="1470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167657</xdr:rowOff>
    </xdr:from>
    <xdr:ext cx="405111" cy="259045"/>
    <xdr:sp macro="" textlink="">
      <xdr:nvSpPr>
        <xdr:cNvPr id="295" name="【消防施設】&#10;有形固定資産減価償却率最大値テキスト"/>
        <xdr:cNvSpPr txBox="1"/>
      </xdr:nvSpPr>
      <xdr:spPr>
        <a:xfrm>
          <a:off x="16408400" y="1319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95.4</a:t>
          </a:r>
          <a:endParaRPr kumimoji="1" lang="ja-JP" altLang="en-US" sz="1000" b="1">
            <a:latin typeface="ＭＳ Ｐゴシック"/>
          </a:endParaRPr>
        </a:p>
      </xdr:txBody>
    </xdr:sp>
    <xdr:clientData/>
  </xdr:oneCellAnchor>
  <xdr:twoCellAnchor>
    <xdr:from>
      <xdr:col>23</xdr:col>
      <xdr:colOff>428625</xdr:colOff>
      <xdr:row>78</xdr:row>
      <xdr:rowOff>49530</xdr:rowOff>
    </xdr:from>
    <xdr:to>
      <xdr:col>23</xdr:col>
      <xdr:colOff>606425</xdr:colOff>
      <xdr:row>78</xdr:row>
      <xdr:rowOff>49530</xdr:rowOff>
    </xdr:to>
    <xdr:cxnSp macro="">
      <xdr:nvCxnSpPr>
        <xdr:cNvPr id="296" name="直線コネクタ 295"/>
        <xdr:cNvCxnSpPr/>
      </xdr:nvCxnSpPr>
      <xdr:spPr>
        <a:xfrm>
          <a:off x="16230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95266</xdr:rowOff>
    </xdr:from>
    <xdr:ext cx="405111" cy="259045"/>
    <xdr:sp macro="" textlink="">
      <xdr:nvSpPr>
        <xdr:cNvPr id="297" name="【消防施設】&#10;有形固定資産減価償却率平均値テキスト"/>
        <xdr:cNvSpPr txBox="1"/>
      </xdr:nvSpPr>
      <xdr:spPr>
        <a:xfrm>
          <a:off x="16408400" y="13982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62.2</a:t>
          </a:r>
          <a:endParaRPr kumimoji="1" lang="ja-JP" altLang="en-US" sz="1000" b="1">
            <a:solidFill>
              <a:srgbClr val="000080"/>
            </a:solidFill>
            <a:latin typeface="ＭＳ Ｐゴシック"/>
          </a:endParaRPr>
        </a:p>
      </xdr:txBody>
    </xdr:sp>
    <xdr:clientData/>
  </xdr:oneCellAnchor>
  <xdr:twoCellAnchor>
    <xdr:from>
      <xdr:col>23</xdr:col>
      <xdr:colOff>466725</xdr:colOff>
      <xdr:row>81</xdr:row>
      <xdr:rowOff>116839</xdr:rowOff>
    </xdr:from>
    <xdr:to>
      <xdr:col>23</xdr:col>
      <xdr:colOff>568325</xdr:colOff>
      <xdr:row>82</xdr:row>
      <xdr:rowOff>46989</xdr:rowOff>
    </xdr:to>
    <xdr:sp macro="" textlink="">
      <xdr:nvSpPr>
        <xdr:cNvPr id="298" name="フローチャート : 判断 297"/>
        <xdr:cNvSpPr/>
      </xdr:nvSpPr>
      <xdr:spPr>
        <a:xfrm>
          <a:off x="16268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81</xdr:row>
      <xdr:rowOff>143511</xdr:rowOff>
    </xdr:from>
    <xdr:to>
      <xdr:col>22</xdr:col>
      <xdr:colOff>415925</xdr:colOff>
      <xdr:row>82</xdr:row>
      <xdr:rowOff>73661</xdr:rowOff>
    </xdr:to>
    <xdr:sp macro="" textlink="">
      <xdr:nvSpPr>
        <xdr:cNvPr id="299" name="フローチャート : 判断 298"/>
        <xdr:cNvSpPr/>
      </xdr:nvSpPr>
      <xdr:spPr>
        <a:xfrm>
          <a:off x="15430500" y="140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82</xdr:row>
      <xdr:rowOff>64788</xdr:rowOff>
    </xdr:from>
    <xdr:ext cx="405111" cy="259045"/>
    <xdr:sp macro="" textlink="">
      <xdr:nvSpPr>
        <xdr:cNvPr id="300" name="n_1aveValue【消防施設】&#10;有形固定資産減価償却率"/>
        <xdr:cNvSpPr txBox="1"/>
      </xdr:nvSpPr>
      <xdr:spPr>
        <a:xfrm>
          <a:off x="15266043" y="1412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301" name="テキスト ボックス 30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302" name="テキスト ボックス 30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303" name="テキスト ボックス 30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304" name="テキスト ボックス 30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305" name="テキスト ボックス 30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80</xdr:row>
      <xdr:rowOff>151130</xdr:rowOff>
    </xdr:from>
    <xdr:to>
      <xdr:col>23</xdr:col>
      <xdr:colOff>568325</xdr:colOff>
      <xdr:row>81</xdr:row>
      <xdr:rowOff>81280</xdr:rowOff>
    </xdr:to>
    <xdr:sp macro="" textlink="">
      <xdr:nvSpPr>
        <xdr:cNvPr id="306" name="円/楕円 305"/>
        <xdr:cNvSpPr/>
      </xdr:nvSpPr>
      <xdr:spPr>
        <a:xfrm>
          <a:off x="16268700" y="138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80</xdr:row>
      <xdr:rowOff>2557</xdr:rowOff>
    </xdr:from>
    <xdr:ext cx="405111" cy="259045"/>
    <xdr:sp macro="" textlink="">
      <xdr:nvSpPr>
        <xdr:cNvPr id="307" name="【消防施設】&#10;有形固定資産減価償却率該当値テキスト"/>
        <xdr:cNvSpPr txBox="1"/>
      </xdr:nvSpPr>
      <xdr:spPr>
        <a:xfrm>
          <a:off x="16408400"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69.4</a:t>
          </a:r>
          <a:endParaRPr kumimoji="1" lang="ja-JP" altLang="en-US" sz="1000" b="1">
            <a:solidFill>
              <a:srgbClr val="FF0000"/>
            </a:solidFill>
            <a:latin typeface="ＭＳ Ｐゴシック"/>
          </a:endParaRPr>
        </a:p>
      </xdr:txBody>
    </xdr:sp>
    <xdr:clientData/>
  </xdr:oneCellAnchor>
  <xdr:twoCellAnchor>
    <xdr:from>
      <xdr:col>22</xdr:col>
      <xdr:colOff>314325</xdr:colOff>
      <xdr:row>80</xdr:row>
      <xdr:rowOff>141605</xdr:rowOff>
    </xdr:from>
    <xdr:to>
      <xdr:col>22</xdr:col>
      <xdr:colOff>415925</xdr:colOff>
      <xdr:row>81</xdr:row>
      <xdr:rowOff>71755</xdr:rowOff>
    </xdr:to>
    <xdr:sp macro="" textlink="">
      <xdr:nvSpPr>
        <xdr:cNvPr id="308" name="円/楕円 307"/>
        <xdr:cNvSpPr/>
      </xdr:nvSpPr>
      <xdr:spPr>
        <a:xfrm>
          <a:off x="15430500" y="1385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81</xdr:row>
      <xdr:rowOff>20955</xdr:rowOff>
    </xdr:from>
    <xdr:to>
      <xdr:col>23</xdr:col>
      <xdr:colOff>517525</xdr:colOff>
      <xdr:row>81</xdr:row>
      <xdr:rowOff>30480</xdr:rowOff>
    </xdr:to>
    <xdr:cxnSp macro="">
      <xdr:nvCxnSpPr>
        <xdr:cNvPr id="309" name="直線コネクタ 308"/>
        <xdr:cNvCxnSpPr/>
      </xdr:nvCxnSpPr>
      <xdr:spPr>
        <a:xfrm>
          <a:off x="15481300" y="1390840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79</xdr:row>
      <xdr:rowOff>88282</xdr:rowOff>
    </xdr:from>
    <xdr:ext cx="405111" cy="259045"/>
    <xdr:sp macro="" textlink="">
      <xdr:nvSpPr>
        <xdr:cNvPr id="310" name="n_1mainValue【消防施設】&#10;有形固定資産減価償却率"/>
        <xdr:cNvSpPr txBox="1"/>
      </xdr:nvSpPr>
      <xdr:spPr>
        <a:xfrm>
          <a:off x="15266043" y="1363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69.9</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311" name="正方形/長方形 31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312" name="正方形/長方形 31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313" name="正方形/長方形 31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314" name="正方形/長方形 31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315" name="正方形/長方形 31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316" name="正方形/長方形 31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317" name="正方形/長方形 31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0.113</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18" name="正方形/長方形 31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319" name="テキスト ボックス 31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320" name="直線コネクタ 31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321" name="直線コネクタ 32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322" name="テキスト ボックス 32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323" name="直線コネクタ 32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324" name="テキスト ボックス 32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325" name="直線コネクタ 32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326" name="テキスト ボックス 32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327" name="直線コネクタ 32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328" name="テキスト ボックス 32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329" name="直線コネクタ 32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330" name="テキスト ボックス 32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33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79</xdr:row>
      <xdr:rowOff>113537</xdr:rowOff>
    </xdr:from>
    <xdr:to>
      <xdr:col>32</xdr:col>
      <xdr:colOff>186689</xdr:colOff>
      <xdr:row>86</xdr:row>
      <xdr:rowOff>28956</xdr:rowOff>
    </xdr:to>
    <xdr:cxnSp macro="">
      <xdr:nvCxnSpPr>
        <xdr:cNvPr id="332" name="直線コネクタ 331"/>
        <xdr:cNvCxnSpPr/>
      </xdr:nvCxnSpPr>
      <xdr:spPr>
        <a:xfrm flipV="1">
          <a:off x="22160864" y="13658087"/>
          <a:ext cx="0" cy="111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32783</xdr:rowOff>
    </xdr:from>
    <xdr:ext cx="469744" cy="259045"/>
    <xdr:sp macro="" textlink="">
      <xdr:nvSpPr>
        <xdr:cNvPr id="333" name="【消防施設】&#10;一人当たり面積最小値テキスト"/>
        <xdr:cNvSpPr txBox="1"/>
      </xdr:nvSpPr>
      <xdr:spPr>
        <a:xfrm>
          <a:off x="22250400" y="1477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0.002</a:t>
          </a:r>
          <a:endParaRPr kumimoji="1" lang="ja-JP" altLang="en-US" sz="1000" b="1">
            <a:latin typeface="ＭＳ Ｐゴシック"/>
          </a:endParaRPr>
        </a:p>
      </xdr:txBody>
    </xdr:sp>
    <xdr:clientData/>
  </xdr:oneCellAnchor>
  <xdr:twoCellAnchor>
    <xdr:from>
      <xdr:col>32</xdr:col>
      <xdr:colOff>98425</xdr:colOff>
      <xdr:row>86</xdr:row>
      <xdr:rowOff>28956</xdr:rowOff>
    </xdr:from>
    <xdr:to>
      <xdr:col>32</xdr:col>
      <xdr:colOff>276225</xdr:colOff>
      <xdr:row>86</xdr:row>
      <xdr:rowOff>28956</xdr:rowOff>
    </xdr:to>
    <xdr:cxnSp macro="">
      <xdr:nvCxnSpPr>
        <xdr:cNvPr id="334" name="直線コネクタ 333"/>
        <xdr:cNvCxnSpPr/>
      </xdr:nvCxnSpPr>
      <xdr:spPr>
        <a:xfrm>
          <a:off x="22072600" y="1477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78</xdr:row>
      <xdr:rowOff>60214</xdr:rowOff>
    </xdr:from>
    <xdr:ext cx="469744" cy="259045"/>
    <xdr:sp macro="" textlink="">
      <xdr:nvSpPr>
        <xdr:cNvPr id="335" name="【消防施設】&#10;一人当たり面積最大値テキスト"/>
        <xdr:cNvSpPr txBox="1"/>
      </xdr:nvSpPr>
      <xdr:spPr>
        <a:xfrm>
          <a:off x="222504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0.246</a:t>
          </a:r>
          <a:endParaRPr kumimoji="1" lang="ja-JP" altLang="en-US" sz="1000" b="1">
            <a:latin typeface="ＭＳ Ｐゴシック"/>
          </a:endParaRPr>
        </a:p>
      </xdr:txBody>
    </xdr:sp>
    <xdr:clientData/>
  </xdr:oneCellAnchor>
  <xdr:twoCellAnchor>
    <xdr:from>
      <xdr:col>32</xdr:col>
      <xdr:colOff>98425</xdr:colOff>
      <xdr:row>79</xdr:row>
      <xdr:rowOff>113537</xdr:rowOff>
    </xdr:from>
    <xdr:to>
      <xdr:col>32</xdr:col>
      <xdr:colOff>276225</xdr:colOff>
      <xdr:row>79</xdr:row>
      <xdr:rowOff>113537</xdr:rowOff>
    </xdr:to>
    <xdr:cxnSp macro="">
      <xdr:nvCxnSpPr>
        <xdr:cNvPr id="336" name="直線コネクタ 335"/>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139464</xdr:rowOff>
    </xdr:from>
    <xdr:ext cx="469744" cy="259045"/>
    <xdr:sp macro="" textlink="">
      <xdr:nvSpPr>
        <xdr:cNvPr id="337" name="【消防施設】&#10;一人当たり面積平均値テキスト"/>
        <xdr:cNvSpPr txBox="1"/>
      </xdr:nvSpPr>
      <xdr:spPr>
        <a:xfrm>
          <a:off x="22250400" y="14198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0.112</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161037</xdr:rowOff>
    </xdr:from>
    <xdr:to>
      <xdr:col>32</xdr:col>
      <xdr:colOff>238125</xdr:colOff>
      <xdr:row>83</xdr:row>
      <xdr:rowOff>91187</xdr:rowOff>
    </xdr:to>
    <xdr:sp macro="" textlink="">
      <xdr:nvSpPr>
        <xdr:cNvPr id="338" name="フローチャート : 判断 337"/>
        <xdr:cNvSpPr/>
      </xdr:nvSpPr>
      <xdr:spPr>
        <a:xfrm>
          <a:off x="22110700" y="14219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83</xdr:row>
      <xdr:rowOff>53594</xdr:rowOff>
    </xdr:from>
    <xdr:to>
      <xdr:col>31</xdr:col>
      <xdr:colOff>85725</xdr:colOff>
      <xdr:row>83</xdr:row>
      <xdr:rowOff>155194</xdr:rowOff>
    </xdr:to>
    <xdr:sp macro="" textlink="">
      <xdr:nvSpPr>
        <xdr:cNvPr id="339" name="フローチャート : 判断 338"/>
        <xdr:cNvSpPr/>
      </xdr:nvSpPr>
      <xdr:spPr>
        <a:xfrm>
          <a:off x="21272500" y="1428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83</xdr:row>
      <xdr:rowOff>146321</xdr:rowOff>
    </xdr:from>
    <xdr:ext cx="469744" cy="259045"/>
    <xdr:sp macro="" textlink="">
      <xdr:nvSpPr>
        <xdr:cNvPr id="340" name="n_1aveValue【消防施設】&#10;一人当たり面積"/>
        <xdr:cNvSpPr txBox="1"/>
      </xdr:nvSpPr>
      <xdr:spPr>
        <a:xfrm>
          <a:off x="21075727" y="1437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0.098</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341" name="テキスト ボックス 34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342" name="テキスト ボックス 34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343" name="テキスト ボックス 34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344" name="テキスト ボックス 34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345" name="テキスト ボックス 34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79</xdr:row>
      <xdr:rowOff>62737</xdr:rowOff>
    </xdr:from>
    <xdr:to>
      <xdr:col>32</xdr:col>
      <xdr:colOff>238125</xdr:colOff>
      <xdr:row>79</xdr:row>
      <xdr:rowOff>164337</xdr:rowOff>
    </xdr:to>
    <xdr:sp macro="" textlink="">
      <xdr:nvSpPr>
        <xdr:cNvPr id="346" name="円/楕円 345"/>
        <xdr:cNvSpPr/>
      </xdr:nvSpPr>
      <xdr:spPr>
        <a:xfrm>
          <a:off x="221107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79</xdr:row>
      <xdr:rowOff>15764</xdr:rowOff>
    </xdr:from>
    <xdr:ext cx="469744" cy="259045"/>
    <xdr:sp macro="" textlink="">
      <xdr:nvSpPr>
        <xdr:cNvPr id="347" name="【消防施設】&#10;一人当たり面積該当値テキスト"/>
        <xdr:cNvSpPr txBox="1"/>
      </xdr:nvSpPr>
      <xdr:spPr>
        <a:xfrm>
          <a:off x="22250400" y="1356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0.246</a:t>
          </a:r>
          <a:endParaRPr kumimoji="1" lang="ja-JP" altLang="en-US" sz="1000" b="1">
            <a:solidFill>
              <a:srgbClr val="FF0000"/>
            </a:solidFill>
            <a:latin typeface="ＭＳ Ｐゴシック"/>
          </a:endParaRPr>
        </a:p>
      </xdr:txBody>
    </xdr:sp>
    <xdr:clientData/>
  </xdr:oneCellAnchor>
  <xdr:twoCellAnchor>
    <xdr:from>
      <xdr:col>30</xdr:col>
      <xdr:colOff>669925</xdr:colOff>
      <xdr:row>79</xdr:row>
      <xdr:rowOff>85598</xdr:rowOff>
    </xdr:from>
    <xdr:to>
      <xdr:col>31</xdr:col>
      <xdr:colOff>85725</xdr:colOff>
      <xdr:row>80</xdr:row>
      <xdr:rowOff>15748</xdr:rowOff>
    </xdr:to>
    <xdr:sp macro="" textlink="">
      <xdr:nvSpPr>
        <xdr:cNvPr id="348" name="円/楕円 347"/>
        <xdr:cNvSpPr/>
      </xdr:nvSpPr>
      <xdr:spPr>
        <a:xfrm>
          <a:off x="21272500" y="1363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79</xdr:row>
      <xdr:rowOff>113537</xdr:rowOff>
    </xdr:from>
    <xdr:to>
      <xdr:col>32</xdr:col>
      <xdr:colOff>187325</xdr:colOff>
      <xdr:row>79</xdr:row>
      <xdr:rowOff>136398</xdr:rowOff>
    </xdr:to>
    <xdr:cxnSp macro="">
      <xdr:nvCxnSpPr>
        <xdr:cNvPr id="349" name="直線コネクタ 348"/>
        <xdr:cNvCxnSpPr/>
      </xdr:nvCxnSpPr>
      <xdr:spPr>
        <a:xfrm flipV="1">
          <a:off x="21323300" y="13658087"/>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78</xdr:row>
      <xdr:rowOff>32275</xdr:rowOff>
    </xdr:from>
    <xdr:ext cx="469744" cy="259045"/>
    <xdr:sp macro="" textlink="">
      <xdr:nvSpPr>
        <xdr:cNvPr id="350" name="n_1mainValue【消防施設】&#10;一人当たり面積"/>
        <xdr:cNvSpPr txBox="1"/>
      </xdr:nvSpPr>
      <xdr:spPr>
        <a:xfrm>
          <a:off x="21075727" y="1340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0.241</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351" name="正方形/長方形 35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52" name="正方形/長方形 35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53" name="正方形/長方形 35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6/14</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54" name="正方形/長方形 35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355" name="正方形/長方形 35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356" name="正方形/長方形 35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357" name="正方形/長方形 35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358" name="正方形/長方形 35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359" name="テキスト ボックス 35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360" name="直線コネクタ 35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361" name="テキスト ボックス 36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362" name="直線コネクタ 36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363" name="テキスト ボックス 36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364" name="直線コネクタ 36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365" name="テキスト ボックス 36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366" name="直線コネクタ 36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367" name="テキスト ボックス 36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368" name="直線コネクタ 36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369" name="テキスト ボックス 36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370" name="直線コネクタ 36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371" name="テキスト ボックス 37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372" name="直線コネクタ 37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373" name="テキスト ボックス 37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37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26670</xdr:rowOff>
    </xdr:from>
    <xdr:to>
      <xdr:col>23</xdr:col>
      <xdr:colOff>516889</xdr:colOff>
      <xdr:row>107</xdr:row>
      <xdr:rowOff>146686</xdr:rowOff>
    </xdr:to>
    <xdr:cxnSp macro="">
      <xdr:nvCxnSpPr>
        <xdr:cNvPr id="375" name="直線コネクタ 374"/>
        <xdr:cNvCxnSpPr/>
      </xdr:nvCxnSpPr>
      <xdr:spPr>
        <a:xfrm flipV="1">
          <a:off x="16318864" y="17171670"/>
          <a:ext cx="0" cy="1320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150513</xdr:rowOff>
    </xdr:from>
    <xdr:ext cx="405111" cy="259045"/>
    <xdr:sp macro="" textlink="">
      <xdr:nvSpPr>
        <xdr:cNvPr id="376" name="【庁舎】&#10;有形固定資産減価償却率最小値テキスト"/>
        <xdr:cNvSpPr txBox="1"/>
      </xdr:nvSpPr>
      <xdr:spPr>
        <a:xfrm>
          <a:off x="16408400" y="1849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a:t>
          </a:r>
          <a:endParaRPr kumimoji="1" lang="ja-JP" altLang="en-US" sz="1000" b="1">
            <a:latin typeface="ＭＳ Ｐゴシック"/>
          </a:endParaRPr>
        </a:p>
      </xdr:txBody>
    </xdr:sp>
    <xdr:clientData/>
  </xdr:oneCellAnchor>
  <xdr:twoCellAnchor>
    <xdr:from>
      <xdr:col>23</xdr:col>
      <xdr:colOff>428625</xdr:colOff>
      <xdr:row>107</xdr:row>
      <xdr:rowOff>146686</xdr:rowOff>
    </xdr:from>
    <xdr:to>
      <xdr:col>23</xdr:col>
      <xdr:colOff>606425</xdr:colOff>
      <xdr:row>107</xdr:row>
      <xdr:rowOff>146686</xdr:rowOff>
    </xdr:to>
    <xdr:cxnSp macro="">
      <xdr:nvCxnSpPr>
        <xdr:cNvPr id="377" name="直線コネクタ 376"/>
        <xdr:cNvCxnSpPr/>
      </xdr:nvCxnSpPr>
      <xdr:spPr>
        <a:xfrm>
          <a:off x="16230600" y="18491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144797</xdr:rowOff>
    </xdr:from>
    <xdr:ext cx="405111" cy="259045"/>
    <xdr:sp macro="" textlink="">
      <xdr:nvSpPr>
        <xdr:cNvPr id="378" name="【庁舎】&#10;有形固定資産減価償却率最大値テキスト"/>
        <xdr:cNvSpPr txBox="1"/>
      </xdr:nvSpPr>
      <xdr:spPr>
        <a:xfrm>
          <a:off x="16408400" y="1694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a:t>
          </a:r>
          <a:endParaRPr kumimoji="1" lang="ja-JP" altLang="en-US" sz="1000" b="1">
            <a:latin typeface="ＭＳ Ｐゴシック"/>
          </a:endParaRPr>
        </a:p>
      </xdr:txBody>
    </xdr:sp>
    <xdr:clientData/>
  </xdr:oneCellAnchor>
  <xdr:twoCellAnchor>
    <xdr:from>
      <xdr:col>23</xdr:col>
      <xdr:colOff>428625</xdr:colOff>
      <xdr:row>100</xdr:row>
      <xdr:rowOff>26670</xdr:rowOff>
    </xdr:from>
    <xdr:to>
      <xdr:col>23</xdr:col>
      <xdr:colOff>606425</xdr:colOff>
      <xdr:row>100</xdr:row>
      <xdr:rowOff>26670</xdr:rowOff>
    </xdr:to>
    <xdr:cxnSp macro="">
      <xdr:nvCxnSpPr>
        <xdr:cNvPr id="379" name="直線コネクタ 378"/>
        <xdr:cNvCxnSpPr/>
      </xdr:nvCxnSpPr>
      <xdr:spPr>
        <a:xfrm>
          <a:off x="16230600" y="1717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32402</xdr:rowOff>
    </xdr:from>
    <xdr:ext cx="405111" cy="259045"/>
    <xdr:sp macro="" textlink="">
      <xdr:nvSpPr>
        <xdr:cNvPr id="380" name="【庁舎】&#10;有形固定資産減価償却率平均値テキスト"/>
        <xdr:cNvSpPr txBox="1"/>
      </xdr:nvSpPr>
      <xdr:spPr>
        <a:xfrm>
          <a:off x="16408400" y="1786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53975</xdr:rowOff>
    </xdr:from>
    <xdr:to>
      <xdr:col>23</xdr:col>
      <xdr:colOff>568325</xdr:colOff>
      <xdr:row>104</xdr:row>
      <xdr:rowOff>155575</xdr:rowOff>
    </xdr:to>
    <xdr:sp macro="" textlink="">
      <xdr:nvSpPr>
        <xdr:cNvPr id="381" name="フローチャート : 判断 380"/>
        <xdr:cNvSpPr/>
      </xdr:nvSpPr>
      <xdr:spPr>
        <a:xfrm>
          <a:off x="16268700" y="1788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133986</xdr:rowOff>
    </xdr:from>
    <xdr:to>
      <xdr:col>22</xdr:col>
      <xdr:colOff>415925</xdr:colOff>
      <xdr:row>105</xdr:row>
      <xdr:rowOff>64136</xdr:rowOff>
    </xdr:to>
    <xdr:sp macro="" textlink="">
      <xdr:nvSpPr>
        <xdr:cNvPr id="382" name="フローチャート : 判断 381"/>
        <xdr:cNvSpPr/>
      </xdr:nvSpPr>
      <xdr:spPr>
        <a:xfrm>
          <a:off x="15430500" y="1796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105</xdr:row>
      <xdr:rowOff>55263</xdr:rowOff>
    </xdr:from>
    <xdr:ext cx="405111" cy="259045"/>
    <xdr:sp macro="" textlink="">
      <xdr:nvSpPr>
        <xdr:cNvPr id="383" name="n_1aveValue【庁舎】&#10;有形固定資産減価償却率"/>
        <xdr:cNvSpPr txBox="1"/>
      </xdr:nvSpPr>
      <xdr:spPr>
        <a:xfrm>
          <a:off x="15266043" y="1805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384" name="テキスト ボックス 38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385" name="テキスト ボックス 38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386" name="テキスト ボックス 38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387" name="テキスト ボックス 38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388" name="テキスト ボックス 38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103</xdr:row>
      <xdr:rowOff>164464</xdr:rowOff>
    </xdr:from>
    <xdr:to>
      <xdr:col>23</xdr:col>
      <xdr:colOff>568325</xdr:colOff>
      <xdr:row>104</xdr:row>
      <xdr:rowOff>94614</xdr:rowOff>
    </xdr:to>
    <xdr:sp macro="" textlink="">
      <xdr:nvSpPr>
        <xdr:cNvPr id="389" name="円/楕円 388"/>
        <xdr:cNvSpPr/>
      </xdr:nvSpPr>
      <xdr:spPr>
        <a:xfrm>
          <a:off x="16268700" y="1782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103</xdr:row>
      <xdr:rowOff>15891</xdr:rowOff>
    </xdr:from>
    <xdr:ext cx="405111" cy="259045"/>
    <xdr:sp macro="" textlink="">
      <xdr:nvSpPr>
        <xdr:cNvPr id="390" name="【庁舎】&#10;有形固定資産減価償却率該当値テキスト"/>
        <xdr:cNvSpPr txBox="1"/>
      </xdr:nvSpPr>
      <xdr:spPr>
        <a:xfrm>
          <a:off x="16408400" y="1767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61.7</a:t>
          </a:r>
          <a:endParaRPr kumimoji="1" lang="ja-JP" altLang="en-US" sz="1000" b="1">
            <a:solidFill>
              <a:srgbClr val="FF0000"/>
            </a:solidFill>
            <a:latin typeface="ＭＳ Ｐゴシック"/>
          </a:endParaRPr>
        </a:p>
      </xdr:txBody>
    </xdr:sp>
    <xdr:clientData/>
  </xdr:oneCellAnchor>
  <xdr:twoCellAnchor>
    <xdr:from>
      <xdr:col>22</xdr:col>
      <xdr:colOff>314325</xdr:colOff>
      <xdr:row>104</xdr:row>
      <xdr:rowOff>12064</xdr:rowOff>
    </xdr:from>
    <xdr:to>
      <xdr:col>22</xdr:col>
      <xdr:colOff>415925</xdr:colOff>
      <xdr:row>104</xdr:row>
      <xdr:rowOff>113664</xdr:rowOff>
    </xdr:to>
    <xdr:sp macro="" textlink="">
      <xdr:nvSpPr>
        <xdr:cNvPr id="391" name="円/楕円 390"/>
        <xdr:cNvSpPr/>
      </xdr:nvSpPr>
      <xdr:spPr>
        <a:xfrm>
          <a:off x="15430500" y="1784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104</xdr:row>
      <xdr:rowOff>43814</xdr:rowOff>
    </xdr:from>
    <xdr:to>
      <xdr:col>23</xdr:col>
      <xdr:colOff>517525</xdr:colOff>
      <xdr:row>104</xdr:row>
      <xdr:rowOff>62864</xdr:rowOff>
    </xdr:to>
    <xdr:cxnSp macro="">
      <xdr:nvCxnSpPr>
        <xdr:cNvPr id="392" name="直線コネクタ 391"/>
        <xdr:cNvCxnSpPr/>
      </xdr:nvCxnSpPr>
      <xdr:spPr>
        <a:xfrm flipV="1">
          <a:off x="15481300" y="17874614"/>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102</xdr:row>
      <xdr:rowOff>130191</xdr:rowOff>
    </xdr:from>
    <xdr:ext cx="405111" cy="259045"/>
    <xdr:sp macro="" textlink="">
      <xdr:nvSpPr>
        <xdr:cNvPr id="393" name="n_1mainValue【庁舎】&#10;有形固定資産減価償却率"/>
        <xdr:cNvSpPr txBox="1"/>
      </xdr:nvSpPr>
      <xdr:spPr>
        <a:xfrm>
          <a:off x="15266043"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394" name="正方形/長方形 3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395" name="正方形/長方形 3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396" name="正方形/長方形 3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397" name="正方形/長方形 3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398" name="正方形/長方形 3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399" name="正方形/長方形 3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00" name="正方形/長方形 3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0.210</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01" name="正方形/長方形 4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402" name="テキスト ボックス 4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403" name="直線コネクタ 4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404" name="テキスト ボックス 403"/>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108</xdr:row>
      <xdr:rowOff>76200</xdr:rowOff>
    </xdr:from>
    <xdr:to>
      <xdr:col>33</xdr:col>
      <xdr:colOff>314325</xdr:colOff>
      <xdr:row>108</xdr:row>
      <xdr:rowOff>76200</xdr:rowOff>
    </xdr:to>
    <xdr:cxnSp macro="">
      <xdr:nvCxnSpPr>
        <xdr:cNvPr id="405" name="直線コネクタ 40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406" name="テキスト ボックス 40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407" name="直線コネクタ 40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408" name="テキスト ボックス 40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409" name="直線コネクタ 40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410" name="テキスト ボックス 40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411" name="直線コネクタ 41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412" name="テキスト ボックス 41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413" name="直線コネクタ 4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414" name="テキスト ボックス 4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41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14478</xdr:rowOff>
    </xdr:from>
    <xdr:to>
      <xdr:col>32</xdr:col>
      <xdr:colOff>186689</xdr:colOff>
      <xdr:row>107</xdr:row>
      <xdr:rowOff>105918</xdr:rowOff>
    </xdr:to>
    <xdr:cxnSp macro="">
      <xdr:nvCxnSpPr>
        <xdr:cNvPr id="416" name="直線コネクタ 415"/>
        <xdr:cNvCxnSpPr/>
      </xdr:nvCxnSpPr>
      <xdr:spPr>
        <a:xfrm flipV="1">
          <a:off x="22160864" y="17330928"/>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109745</xdr:rowOff>
    </xdr:from>
    <xdr:ext cx="469744" cy="259045"/>
    <xdr:sp macro="" textlink="">
      <xdr:nvSpPr>
        <xdr:cNvPr id="417" name="【庁舎】&#10;一人当たり面積最小値テキスト"/>
        <xdr:cNvSpPr txBox="1"/>
      </xdr:nvSpPr>
      <xdr:spPr>
        <a:xfrm>
          <a:off x="22250400" y="1845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0.231</a:t>
          </a:r>
          <a:endParaRPr kumimoji="1" lang="ja-JP" altLang="en-US" sz="1000" b="1">
            <a:latin typeface="ＭＳ Ｐゴシック"/>
          </a:endParaRPr>
        </a:p>
      </xdr:txBody>
    </xdr:sp>
    <xdr:clientData/>
  </xdr:oneCellAnchor>
  <xdr:twoCellAnchor>
    <xdr:from>
      <xdr:col>32</xdr:col>
      <xdr:colOff>98425</xdr:colOff>
      <xdr:row>107</xdr:row>
      <xdr:rowOff>105918</xdr:rowOff>
    </xdr:from>
    <xdr:to>
      <xdr:col>32</xdr:col>
      <xdr:colOff>276225</xdr:colOff>
      <xdr:row>107</xdr:row>
      <xdr:rowOff>105918</xdr:rowOff>
    </xdr:to>
    <xdr:cxnSp macro="">
      <xdr:nvCxnSpPr>
        <xdr:cNvPr id="418" name="直線コネクタ 417"/>
        <xdr:cNvCxnSpPr/>
      </xdr:nvCxnSpPr>
      <xdr:spPr>
        <a:xfrm>
          <a:off x="22072600" y="1845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132605</xdr:rowOff>
    </xdr:from>
    <xdr:ext cx="469744" cy="259045"/>
    <xdr:sp macro="" textlink="">
      <xdr:nvSpPr>
        <xdr:cNvPr id="419" name="【庁舎】&#10;一人当たり面積最大値テキスト"/>
        <xdr:cNvSpPr txBox="1"/>
      </xdr:nvSpPr>
      <xdr:spPr>
        <a:xfrm>
          <a:off x="22250400" y="1710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0.476</a:t>
          </a:r>
          <a:endParaRPr kumimoji="1" lang="ja-JP" altLang="en-US" sz="1000" b="1">
            <a:latin typeface="ＭＳ Ｐゴシック"/>
          </a:endParaRPr>
        </a:p>
      </xdr:txBody>
    </xdr:sp>
    <xdr:clientData/>
  </xdr:oneCellAnchor>
  <xdr:twoCellAnchor>
    <xdr:from>
      <xdr:col>32</xdr:col>
      <xdr:colOff>98425</xdr:colOff>
      <xdr:row>101</xdr:row>
      <xdr:rowOff>14478</xdr:rowOff>
    </xdr:from>
    <xdr:to>
      <xdr:col>32</xdr:col>
      <xdr:colOff>276225</xdr:colOff>
      <xdr:row>101</xdr:row>
      <xdr:rowOff>14478</xdr:rowOff>
    </xdr:to>
    <xdr:cxnSp macro="">
      <xdr:nvCxnSpPr>
        <xdr:cNvPr id="420" name="直線コネクタ 419"/>
        <xdr:cNvCxnSpPr/>
      </xdr:nvCxnSpPr>
      <xdr:spPr>
        <a:xfrm>
          <a:off x="22072600" y="1733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98569</xdr:rowOff>
    </xdr:from>
    <xdr:ext cx="469744" cy="259045"/>
    <xdr:sp macro="" textlink="">
      <xdr:nvSpPr>
        <xdr:cNvPr id="421" name="【庁舎】&#10;一人当たり面積平均値テキスト"/>
        <xdr:cNvSpPr txBox="1"/>
      </xdr:nvSpPr>
      <xdr:spPr>
        <a:xfrm>
          <a:off x="22250400" y="17757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0.339</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75692</xdr:rowOff>
    </xdr:from>
    <xdr:to>
      <xdr:col>32</xdr:col>
      <xdr:colOff>238125</xdr:colOff>
      <xdr:row>105</xdr:row>
      <xdr:rowOff>5842</xdr:rowOff>
    </xdr:to>
    <xdr:sp macro="" textlink="">
      <xdr:nvSpPr>
        <xdr:cNvPr id="422" name="フローチャート : 判断 421"/>
        <xdr:cNvSpPr/>
      </xdr:nvSpPr>
      <xdr:spPr>
        <a:xfrm>
          <a:off x="221107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29972</xdr:rowOff>
    </xdr:from>
    <xdr:to>
      <xdr:col>31</xdr:col>
      <xdr:colOff>85725</xdr:colOff>
      <xdr:row>104</xdr:row>
      <xdr:rowOff>131572</xdr:rowOff>
    </xdr:to>
    <xdr:sp macro="" textlink="">
      <xdr:nvSpPr>
        <xdr:cNvPr id="423" name="フローチャート : 判断 422"/>
        <xdr:cNvSpPr/>
      </xdr:nvSpPr>
      <xdr:spPr>
        <a:xfrm>
          <a:off x="21272500" y="1786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102</xdr:row>
      <xdr:rowOff>148099</xdr:rowOff>
    </xdr:from>
    <xdr:ext cx="469744" cy="259045"/>
    <xdr:sp macro="" textlink="">
      <xdr:nvSpPr>
        <xdr:cNvPr id="424" name="n_1aveValue【庁舎】&#10;一人当たり面積"/>
        <xdr:cNvSpPr txBox="1"/>
      </xdr:nvSpPr>
      <xdr:spPr>
        <a:xfrm>
          <a:off x="21075727" y="1763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0.349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425" name="テキスト ボックス 4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426" name="テキスト ボックス 4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427" name="テキスト ボックス 4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428" name="テキスト ボックス 4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429" name="テキスト ボックス 4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106</xdr:row>
      <xdr:rowOff>16256</xdr:rowOff>
    </xdr:from>
    <xdr:to>
      <xdr:col>32</xdr:col>
      <xdr:colOff>238125</xdr:colOff>
      <xdr:row>106</xdr:row>
      <xdr:rowOff>117856</xdr:rowOff>
    </xdr:to>
    <xdr:sp macro="" textlink="">
      <xdr:nvSpPr>
        <xdr:cNvPr id="430" name="円/楕円 429"/>
        <xdr:cNvSpPr/>
      </xdr:nvSpPr>
      <xdr:spPr>
        <a:xfrm>
          <a:off x="221107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105</xdr:row>
      <xdr:rowOff>166133</xdr:rowOff>
    </xdr:from>
    <xdr:ext cx="469744" cy="259045"/>
    <xdr:sp macro="" textlink="">
      <xdr:nvSpPr>
        <xdr:cNvPr id="431" name="【庁舎】&#10;一人当たり面積該当値テキスト"/>
        <xdr:cNvSpPr txBox="1"/>
      </xdr:nvSpPr>
      <xdr:spPr>
        <a:xfrm>
          <a:off x="22250400" y="1816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0.277</a:t>
          </a:r>
          <a:endParaRPr kumimoji="1" lang="ja-JP" altLang="en-US" sz="1000" b="1">
            <a:solidFill>
              <a:srgbClr val="FF0000"/>
            </a:solidFill>
            <a:latin typeface="ＭＳ Ｐゴシック"/>
          </a:endParaRPr>
        </a:p>
      </xdr:txBody>
    </xdr:sp>
    <xdr:clientData/>
  </xdr:oneCellAnchor>
  <xdr:twoCellAnchor>
    <xdr:from>
      <xdr:col>30</xdr:col>
      <xdr:colOff>669925</xdr:colOff>
      <xdr:row>106</xdr:row>
      <xdr:rowOff>43687</xdr:rowOff>
    </xdr:from>
    <xdr:to>
      <xdr:col>31</xdr:col>
      <xdr:colOff>85725</xdr:colOff>
      <xdr:row>106</xdr:row>
      <xdr:rowOff>145287</xdr:rowOff>
    </xdr:to>
    <xdr:sp macro="" textlink="">
      <xdr:nvSpPr>
        <xdr:cNvPr id="432" name="円/楕円 431"/>
        <xdr:cNvSpPr/>
      </xdr:nvSpPr>
      <xdr:spPr>
        <a:xfrm>
          <a:off x="21272500" y="1821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106</xdr:row>
      <xdr:rowOff>67056</xdr:rowOff>
    </xdr:from>
    <xdr:to>
      <xdr:col>32</xdr:col>
      <xdr:colOff>187325</xdr:colOff>
      <xdr:row>106</xdr:row>
      <xdr:rowOff>94487</xdr:rowOff>
    </xdr:to>
    <xdr:cxnSp macro="">
      <xdr:nvCxnSpPr>
        <xdr:cNvPr id="433" name="直線コネクタ 432"/>
        <xdr:cNvCxnSpPr/>
      </xdr:nvCxnSpPr>
      <xdr:spPr>
        <a:xfrm flipV="1">
          <a:off x="21323300" y="18240756"/>
          <a:ext cx="8382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106</xdr:row>
      <xdr:rowOff>136414</xdr:rowOff>
    </xdr:from>
    <xdr:ext cx="469744" cy="259045"/>
    <xdr:sp macro="" textlink="">
      <xdr:nvSpPr>
        <xdr:cNvPr id="434" name="n_1mainValue【庁舎】&#10;一人当たり面積"/>
        <xdr:cNvSpPr txBox="1"/>
      </xdr:nvSpPr>
      <xdr:spPr>
        <a:xfrm>
          <a:off x="21075727" y="1831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0.271</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435" name="正方形/長方形 43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36" name="正方形/長方形 43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37" name="テキスト ボックス 43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全ての類型において、類似団体平均と比較して有形固定資産減価償却率が高くなっている。中でも図書館、体育館については、類似団体平均を大幅に上回っている現状から今後個別施設計画を策定し、施設の複合化、集約化、長寿命化など多様な視点で老朽化対策に取り組んでいく。</a:t>
          </a:r>
        </a:p>
        <a:p>
          <a:r>
            <a:rPr kumimoji="1" lang="ja-JP" altLang="en-US" sz="1300">
              <a:latin typeface="ＭＳ Ｐゴシック"/>
            </a:rPr>
            <a:t>役場本庁舎については昭和</a:t>
          </a:r>
          <a:r>
            <a:rPr kumimoji="1" lang="en-US" altLang="ja-JP" sz="1300">
              <a:latin typeface="ＭＳ Ｐゴシック"/>
            </a:rPr>
            <a:t>36</a:t>
          </a:r>
          <a:r>
            <a:rPr kumimoji="1" lang="ja-JP" altLang="en-US" sz="1300">
              <a:latin typeface="ＭＳ Ｐゴシック"/>
            </a:rPr>
            <a:t>年に建設され、</a:t>
          </a:r>
          <a:r>
            <a:rPr kumimoji="1" lang="en-US" altLang="ja-JP" sz="1300">
              <a:latin typeface="ＭＳ Ｐゴシック"/>
            </a:rPr>
            <a:t>57</a:t>
          </a:r>
          <a:r>
            <a:rPr kumimoji="1" lang="ja-JP" altLang="en-US" sz="1300">
              <a:latin typeface="ＭＳ Ｐゴシック"/>
            </a:rPr>
            <a:t>年が経過し老朽化が進んでいることに加え耐震化が未実施となっていることから、庁舎機能の確保に向けた建替え事業を進めていく。</a:t>
          </a: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14,340
14,291
208.39
8,942,806
8,423,802
447,179
4,849,315
8,111,766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8.0
50.1</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48/56</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町では急速に進む人口減少と高齢化率の上昇に加え、経済不況による個人所得の減少等により、自主財源の確保が難しく、財政基盤は依然として厳しい状況にある。このため、平成２８年度における財政力指数については類似団体平均を０．１８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46</xdr:row>
      <xdr:rowOff>3175</xdr:rowOff>
    </xdr:from>
    <xdr:to>
      <xdr:col>8</xdr:col>
      <xdr:colOff>355600</xdr:colOff>
      <xdr:row>46</xdr:row>
      <xdr:rowOff>3175</xdr:rowOff>
    </xdr:to>
    <xdr:cxnSp macro="">
      <xdr:nvCxnSpPr>
        <xdr:cNvPr id="49" name="直線コネクタ 48"/>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0" name="テキスト ボックス 49"/>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44</xdr:row>
      <xdr:rowOff>44450</xdr:rowOff>
    </xdr:from>
    <xdr:to>
      <xdr:col>8</xdr:col>
      <xdr:colOff>355600</xdr:colOff>
      <xdr:row>44</xdr:row>
      <xdr:rowOff>44450</xdr:rowOff>
    </xdr:to>
    <xdr:cxnSp macro="">
      <xdr:nvCxnSpPr>
        <xdr:cNvPr id="51" name="直線コネクタ 50"/>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2" name="テキスト ボックス 51"/>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42</xdr:row>
      <xdr:rowOff>85725</xdr:rowOff>
    </xdr:from>
    <xdr:to>
      <xdr:col>8</xdr:col>
      <xdr:colOff>355600</xdr:colOff>
      <xdr:row>42</xdr:row>
      <xdr:rowOff>85725</xdr:rowOff>
    </xdr:to>
    <xdr:cxnSp macro="">
      <xdr:nvCxnSpPr>
        <xdr:cNvPr id="53" name="直線コネクタ 52"/>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4" name="テキスト ボックス 53"/>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168275</xdr:rowOff>
    </xdr:from>
    <xdr:to>
      <xdr:col>8</xdr:col>
      <xdr:colOff>355600</xdr:colOff>
      <xdr:row>38</xdr:row>
      <xdr:rowOff>168275</xdr:rowOff>
    </xdr:to>
    <xdr:cxnSp macro="">
      <xdr:nvCxnSpPr>
        <xdr:cNvPr id="57" name="直線コネクタ 56"/>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8" name="テキスト ボックス 57"/>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37</xdr:row>
      <xdr:rowOff>38100</xdr:rowOff>
    </xdr:from>
    <xdr:to>
      <xdr:col>8</xdr:col>
      <xdr:colOff>355600</xdr:colOff>
      <xdr:row>37</xdr:row>
      <xdr:rowOff>38100</xdr:rowOff>
    </xdr:to>
    <xdr:cxnSp macro="">
      <xdr:nvCxnSpPr>
        <xdr:cNvPr id="59" name="直線コネクタ 58"/>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0" name="テキスト ボックス 59"/>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35</xdr:row>
      <xdr:rowOff>79375</xdr:rowOff>
    </xdr:from>
    <xdr:to>
      <xdr:col>8</xdr:col>
      <xdr:colOff>355600</xdr:colOff>
      <xdr:row>35</xdr:row>
      <xdr:rowOff>79375</xdr:rowOff>
    </xdr:to>
    <xdr:cxnSp macro="">
      <xdr:nvCxnSpPr>
        <xdr:cNvPr id="61" name="直線コネクタ 60"/>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2" name="テキスト ボックス 61"/>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58738</xdr:rowOff>
    </xdr:from>
    <xdr:to>
      <xdr:col>7</xdr:col>
      <xdr:colOff>152400</xdr:colOff>
      <xdr:row>44</xdr:row>
      <xdr:rowOff>155046</xdr:rowOff>
    </xdr:to>
    <xdr:cxnSp macro="">
      <xdr:nvCxnSpPr>
        <xdr:cNvPr id="66" name="直線コネクタ 65"/>
        <xdr:cNvCxnSpPr/>
      </xdr:nvCxnSpPr>
      <xdr:spPr>
        <a:xfrm flipV="1">
          <a:off x="4953000" y="6230938"/>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127123</xdr:rowOff>
    </xdr:from>
    <xdr:ext cx="762000" cy="259045"/>
    <xdr:sp macro="" textlink="">
      <xdr:nvSpPr>
        <xdr:cNvPr id="67" name="財政力最小値テキスト"/>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0.19</a:t>
          </a:r>
          <a:endParaRPr kumimoji="1" lang="ja-JP" altLang="en-US" sz="1000" b="1">
            <a:latin typeface="ＭＳ Ｐゴシック"/>
          </a:endParaRPr>
        </a:p>
      </xdr:txBody>
    </xdr:sp>
    <xdr:clientData/>
  </xdr:oneCellAnchor>
  <xdr:twoCellAnchor>
    <xdr:from>
      <xdr:col>7</xdr:col>
      <xdr:colOff>63500</xdr:colOff>
      <xdr:row>44</xdr:row>
      <xdr:rowOff>155046</xdr:rowOff>
    </xdr:from>
    <xdr:to>
      <xdr:col>7</xdr:col>
      <xdr:colOff>241300</xdr:colOff>
      <xdr:row>44</xdr:row>
      <xdr:rowOff>155046</xdr:rowOff>
    </xdr:to>
    <xdr:cxnSp macro="">
      <xdr:nvCxnSpPr>
        <xdr:cNvPr id="68" name="直線コネクタ 67"/>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145115</xdr:rowOff>
    </xdr:from>
    <xdr:ext cx="762000" cy="259045"/>
    <xdr:sp macro="" textlink="">
      <xdr:nvSpPr>
        <xdr:cNvPr id="69" name="財政力最大値テキスト"/>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a:t>
          </a:r>
          <a:endParaRPr kumimoji="1" lang="ja-JP" altLang="en-US" sz="1000" b="1">
            <a:latin typeface="ＭＳ Ｐゴシック"/>
          </a:endParaRPr>
        </a:p>
      </xdr:txBody>
    </xdr:sp>
    <xdr:clientData/>
  </xdr:oneCellAnchor>
  <xdr:twoCellAnchor>
    <xdr:from>
      <xdr:col>7</xdr:col>
      <xdr:colOff>63500</xdr:colOff>
      <xdr:row>36</xdr:row>
      <xdr:rowOff>58738</xdr:rowOff>
    </xdr:from>
    <xdr:to>
      <xdr:col>7</xdr:col>
      <xdr:colOff>241300</xdr:colOff>
      <xdr:row>36</xdr:row>
      <xdr:rowOff>58738</xdr:rowOff>
    </xdr:to>
    <xdr:cxnSp macro="">
      <xdr:nvCxnSpPr>
        <xdr:cNvPr id="70" name="直線コネクタ 69"/>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64558</xdr:rowOff>
    </xdr:from>
    <xdr:to>
      <xdr:col>7</xdr:col>
      <xdr:colOff>152400</xdr:colOff>
      <xdr:row>44</xdr:row>
      <xdr:rowOff>64558</xdr:rowOff>
    </xdr:to>
    <xdr:cxnSp macro="">
      <xdr:nvCxnSpPr>
        <xdr:cNvPr id="71" name="直線コネクタ 70"/>
        <xdr:cNvCxnSpPr/>
      </xdr:nvCxnSpPr>
      <xdr:spPr>
        <a:xfrm>
          <a:off x="4114800" y="76083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20760</xdr:rowOff>
    </xdr:from>
    <xdr:ext cx="762000" cy="259045"/>
    <xdr:sp macro="" textlink="">
      <xdr:nvSpPr>
        <xdr:cNvPr id="72" name="財政力平均値テキスト"/>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4233</xdr:rowOff>
    </xdr:from>
    <xdr:to>
      <xdr:col>7</xdr:col>
      <xdr:colOff>203200</xdr:colOff>
      <xdr:row>43</xdr:row>
      <xdr:rowOff>105833</xdr:rowOff>
    </xdr:to>
    <xdr:sp macro="" textlink="">
      <xdr:nvSpPr>
        <xdr:cNvPr id="73" name="フローチャート : 判断 72"/>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64558</xdr:rowOff>
    </xdr:from>
    <xdr:to>
      <xdr:col>6</xdr:col>
      <xdr:colOff>0</xdr:colOff>
      <xdr:row>44</xdr:row>
      <xdr:rowOff>64558</xdr:rowOff>
    </xdr:to>
    <xdr:cxnSp macro="">
      <xdr:nvCxnSpPr>
        <xdr:cNvPr id="74" name="直線コネクタ 73"/>
        <xdr:cNvCxnSpPr/>
      </xdr:nvCxnSpPr>
      <xdr:spPr>
        <a:xfrm>
          <a:off x="3225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4233</xdr:rowOff>
    </xdr:from>
    <xdr:to>
      <xdr:col>6</xdr:col>
      <xdr:colOff>50800</xdr:colOff>
      <xdr:row>43</xdr:row>
      <xdr:rowOff>105833</xdr:rowOff>
    </xdr:to>
    <xdr:sp macro="" textlink="">
      <xdr:nvSpPr>
        <xdr:cNvPr id="75" name="フローチャート : 判断 74"/>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116010</xdr:rowOff>
    </xdr:from>
    <xdr:ext cx="736600" cy="259045"/>
    <xdr:sp macro="" textlink="">
      <xdr:nvSpPr>
        <xdr:cNvPr id="76" name="テキスト ボックス 75"/>
        <xdr:cNvSpPr txBox="1"/>
      </xdr:nvSpPr>
      <xdr:spPr>
        <a:xfrm>
          <a:off x="3733800" y="714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64558</xdr:rowOff>
    </xdr:from>
    <xdr:to>
      <xdr:col>4</xdr:col>
      <xdr:colOff>482600</xdr:colOff>
      <xdr:row>44</xdr:row>
      <xdr:rowOff>64558</xdr:rowOff>
    </xdr:to>
    <xdr:cxnSp macro="">
      <xdr:nvCxnSpPr>
        <xdr:cNvPr id="77" name="直線コネクタ 76"/>
        <xdr:cNvCxnSpPr/>
      </xdr:nvCxnSpPr>
      <xdr:spPr>
        <a:xfrm>
          <a:off x="2336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155575</xdr:rowOff>
    </xdr:from>
    <xdr:to>
      <xdr:col>4</xdr:col>
      <xdr:colOff>533400</xdr:colOff>
      <xdr:row>43</xdr:row>
      <xdr:rowOff>85725</xdr:rowOff>
    </xdr:to>
    <xdr:sp macro="" textlink="">
      <xdr:nvSpPr>
        <xdr:cNvPr id="78" name="フローチャート : 判断 77"/>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95902</xdr:rowOff>
    </xdr:from>
    <xdr:ext cx="762000" cy="259045"/>
    <xdr:sp macro="" textlink="">
      <xdr:nvSpPr>
        <xdr:cNvPr id="79" name="テキスト ボックス 78"/>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64558</xdr:rowOff>
    </xdr:from>
    <xdr:to>
      <xdr:col>3</xdr:col>
      <xdr:colOff>279400</xdr:colOff>
      <xdr:row>44</xdr:row>
      <xdr:rowOff>74613</xdr:rowOff>
    </xdr:to>
    <xdr:cxnSp macro="">
      <xdr:nvCxnSpPr>
        <xdr:cNvPr id="80" name="直線コネクタ 79"/>
        <xdr:cNvCxnSpPr/>
      </xdr:nvCxnSpPr>
      <xdr:spPr>
        <a:xfrm flipV="1">
          <a:off x="1447800" y="760835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155575</xdr:rowOff>
    </xdr:from>
    <xdr:to>
      <xdr:col>3</xdr:col>
      <xdr:colOff>330200</xdr:colOff>
      <xdr:row>43</xdr:row>
      <xdr:rowOff>85725</xdr:rowOff>
    </xdr:to>
    <xdr:sp macro="" textlink="">
      <xdr:nvSpPr>
        <xdr:cNvPr id="81" name="フローチャート : 判断 80"/>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95902</xdr:rowOff>
    </xdr:from>
    <xdr:ext cx="762000" cy="259045"/>
    <xdr:sp macro="" textlink="">
      <xdr:nvSpPr>
        <xdr:cNvPr id="82" name="テキスト ボックス 81"/>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155575</xdr:rowOff>
    </xdr:from>
    <xdr:to>
      <xdr:col>2</xdr:col>
      <xdr:colOff>127000</xdr:colOff>
      <xdr:row>43</xdr:row>
      <xdr:rowOff>85725</xdr:rowOff>
    </xdr:to>
    <xdr:sp macro="" textlink="">
      <xdr:nvSpPr>
        <xdr:cNvPr id="83" name="フローチャート : 判断 82"/>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95902</xdr:rowOff>
    </xdr:from>
    <xdr:ext cx="762000" cy="259045"/>
    <xdr:sp macro="" textlink="">
      <xdr:nvSpPr>
        <xdr:cNvPr id="84" name="テキスト ボックス 83"/>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44</xdr:row>
      <xdr:rowOff>13758</xdr:rowOff>
    </xdr:from>
    <xdr:to>
      <xdr:col>7</xdr:col>
      <xdr:colOff>203200</xdr:colOff>
      <xdr:row>44</xdr:row>
      <xdr:rowOff>115358</xdr:rowOff>
    </xdr:to>
    <xdr:sp macro="" textlink="">
      <xdr:nvSpPr>
        <xdr:cNvPr id="90" name="円/楕円 89"/>
        <xdr:cNvSpPr/>
      </xdr:nvSpPr>
      <xdr:spPr>
        <a:xfrm>
          <a:off x="49022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81085</xdr:rowOff>
    </xdr:from>
    <xdr:ext cx="762000" cy="259045"/>
    <xdr:sp macro="" textlink="">
      <xdr:nvSpPr>
        <xdr:cNvPr id="91" name="財政力該当値テキスト"/>
        <xdr:cNvSpPr txBox="1"/>
      </xdr:nvSpPr>
      <xdr:spPr>
        <a:xfrm>
          <a:off x="5041900" y="7453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13758</xdr:rowOff>
    </xdr:from>
    <xdr:to>
      <xdr:col>6</xdr:col>
      <xdr:colOff>50800</xdr:colOff>
      <xdr:row>44</xdr:row>
      <xdr:rowOff>115358</xdr:rowOff>
    </xdr:to>
    <xdr:sp macro="" textlink="">
      <xdr:nvSpPr>
        <xdr:cNvPr id="92" name="円/楕円 91"/>
        <xdr:cNvSpPr/>
      </xdr:nvSpPr>
      <xdr:spPr>
        <a:xfrm>
          <a:off x="4064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100135</xdr:rowOff>
    </xdr:from>
    <xdr:ext cx="736600" cy="259045"/>
    <xdr:sp macro="" textlink="">
      <xdr:nvSpPr>
        <xdr:cNvPr id="93" name="テキスト ボックス 92"/>
        <xdr:cNvSpPr txBox="1"/>
      </xdr:nvSpPr>
      <xdr:spPr>
        <a:xfrm>
          <a:off x="3733800" y="7643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13758</xdr:rowOff>
    </xdr:from>
    <xdr:to>
      <xdr:col>4</xdr:col>
      <xdr:colOff>533400</xdr:colOff>
      <xdr:row>44</xdr:row>
      <xdr:rowOff>115358</xdr:rowOff>
    </xdr:to>
    <xdr:sp macro="" textlink="">
      <xdr:nvSpPr>
        <xdr:cNvPr id="94" name="円/楕円 93"/>
        <xdr:cNvSpPr/>
      </xdr:nvSpPr>
      <xdr:spPr>
        <a:xfrm>
          <a:off x="3175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100135</xdr:rowOff>
    </xdr:from>
    <xdr:ext cx="762000" cy="259045"/>
    <xdr:sp macro="" textlink="">
      <xdr:nvSpPr>
        <xdr:cNvPr id="95" name="テキスト ボックス 94"/>
        <xdr:cNvSpPr txBox="1"/>
      </xdr:nvSpPr>
      <xdr:spPr>
        <a:xfrm>
          <a:off x="2844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13758</xdr:rowOff>
    </xdr:from>
    <xdr:to>
      <xdr:col>3</xdr:col>
      <xdr:colOff>330200</xdr:colOff>
      <xdr:row>44</xdr:row>
      <xdr:rowOff>115358</xdr:rowOff>
    </xdr:to>
    <xdr:sp macro="" textlink="">
      <xdr:nvSpPr>
        <xdr:cNvPr id="96" name="円/楕円 95"/>
        <xdr:cNvSpPr/>
      </xdr:nvSpPr>
      <xdr:spPr>
        <a:xfrm>
          <a:off x="2286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100135</xdr:rowOff>
    </xdr:from>
    <xdr:ext cx="762000" cy="259045"/>
    <xdr:sp macro="" textlink="">
      <xdr:nvSpPr>
        <xdr:cNvPr id="97" name="テキスト ボックス 96"/>
        <xdr:cNvSpPr txBox="1"/>
      </xdr:nvSpPr>
      <xdr:spPr>
        <a:xfrm>
          <a:off x="1955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23813</xdr:rowOff>
    </xdr:from>
    <xdr:to>
      <xdr:col>2</xdr:col>
      <xdr:colOff>127000</xdr:colOff>
      <xdr:row>44</xdr:row>
      <xdr:rowOff>125413</xdr:rowOff>
    </xdr:to>
    <xdr:sp macro="" textlink="">
      <xdr:nvSpPr>
        <xdr:cNvPr id="98" name="円/楕円 97"/>
        <xdr:cNvSpPr/>
      </xdr:nvSpPr>
      <xdr:spPr>
        <a:xfrm>
          <a:off x="1397000" y="756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110190</xdr:rowOff>
    </xdr:from>
    <xdr:ext cx="762000" cy="259045"/>
    <xdr:sp macro="" textlink="">
      <xdr:nvSpPr>
        <xdr:cNvPr id="99" name="テキスト ボックス 98"/>
        <xdr:cNvSpPr txBox="1"/>
      </xdr:nvSpPr>
      <xdr:spPr>
        <a:xfrm>
          <a:off x="1066800" y="7653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[82.9%]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89.8</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収支比率については低い水準で推移していたが、前年度比６．８ポイントの上昇となった。これは、公共下水道・地域集落排水事業会計において、経常的経費への分類修正によるところが大きいが、依然として類似団体平均を３．８ポイント下回っていることから比較的良好であるといえる。これは、平成１７年度に策定したまちづくり再編プランに基づき、職員数の削減に取り組んできた結果として人件費の大幅な削減につながったことが大きな要因となっている。今後も同プランの取り組みを通じて引き続き無駄のない行財政運営を目指し、現在の水準を維持するように努めたい。</a:t>
          </a:r>
        </a:p>
        <a:p>
          <a:r>
            <a:rPr kumimoji="1" lang="ja-JP" altLang="en-US" sz="1300">
              <a:latin typeface="ＭＳ Ｐゴシック"/>
            </a:rPr>
            <a:t> </a:t>
          </a:r>
        </a:p>
      </xdr:txBody>
    </xdr:sp>
    <xdr:clientData/>
  </xdr:twoCellAnchor>
  <xdr:oneCellAnchor>
    <xdr:from>
      <xdr:col>1</xdr:col>
      <xdr:colOff>38100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6" name="直線コネクタ 11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8" name="直線コネクタ 11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20" name="直線コネクタ 11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2" name="直線コネクタ 12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102870</xdr:rowOff>
    </xdr:from>
    <xdr:to>
      <xdr:col>7</xdr:col>
      <xdr:colOff>152400</xdr:colOff>
      <xdr:row>66</xdr:row>
      <xdr:rowOff>24638</xdr:rowOff>
    </xdr:to>
    <xdr:cxnSp macro="">
      <xdr:nvCxnSpPr>
        <xdr:cNvPr id="127" name="直線コネクタ 126"/>
        <xdr:cNvCxnSpPr/>
      </xdr:nvCxnSpPr>
      <xdr:spPr>
        <a:xfrm flipV="1">
          <a:off x="4953000" y="10046970"/>
          <a:ext cx="0" cy="12933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168165</xdr:rowOff>
    </xdr:from>
    <xdr:ext cx="762000" cy="259045"/>
    <xdr:sp macro="" textlink="">
      <xdr:nvSpPr>
        <xdr:cNvPr id="128" name="財政構造の弾力性最小値テキスト"/>
        <xdr:cNvSpPr txBox="1"/>
      </xdr:nvSpPr>
      <xdr:spPr>
        <a:xfrm>
          <a:off x="5041900" y="11312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96.3</a:t>
          </a:r>
          <a:endParaRPr kumimoji="1" lang="ja-JP" altLang="en-US" sz="1000" b="1">
            <a:latin typeface="ＭＳ Ｐゴシック"/>
          </a:endParaRPr>
        </a:p>
      </xdr:txBody>
    </xdr:sp>
    <xdr:clientData/>
  </xdr:oneCellAnchor>
  <xdr:twoCellAnchor>
    <xdr:from>
      <xdr:col>7</xdr:col>
      <xdr:colOff>63500</xdr:colOff>
      <xdr:row>66</xdr:row>
      <xdr:rowOff>24638</xdr:rowOff>
    </xdr:from>
    <xdr:to>
      <xdr:col>7</xdr:col>
      <xdr:colOff>241300</xdr:colOff>
      <xdr:row>66</xdr:row>
      <xdr:rowOff>24638</xdr:rowOff>
    </xdr:to>
    <xdr:cxnSp macro="">
      <xdr:nvCxnSpPr>
        <xdr:cNvPr id="129" name="直線コネクタ 128"/>
        <xdr:cNvCxnSpPr/>
      </xdr:nvCxnSpPr>
      <xdr:spPr>
        <a:xfrm>
          <a:off x="4864100" y="11340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17797</xdr:rowOff>
    </xdr:from>
    <xdr:ext cx="762000" cy="259045"/>
    <xdr:sp macro="" textlink="">
      <xdr:nvSpPr>
        <xdr:cNvPr id="130" name="財政構造の弾力性最大値テキスト"/>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69.5</a:t>
          </a:r>
          <a:endParaRPr kumimoji="1" lang="ja-JP" altLang="en-US" sz="1000" b="1">
            <a:latin typeface="ＭＳ Ｐゴシック"/>
          </a:endParaRPr>
        </a:p>
      </xdr:txBody>
    </xdr:sp>
    <xdr:clientData/>
  </xdr:oneCellAnchor>
  <xdr:twoCellAnchor>
    <xdr:from>
      <xdr:col>7</xdr:col>
      <xdr:colOff>63500</xdr:colOff>
      <xdr:row>58</xdr:row>
      <xdr:rowOff>102870</xdr:rowOff>
    </xdr:from>
    <xdr:to>
      <xdr:col>7</xdr:col>
      <xdr:colOff>241300</xdr:colOff>
      <xdr:row>58</xdr:row>
      <xdr:rowOff>102870</xdr:rowOff>
    </xdr:to>
    <xdr:cxnSp macro="">
      <xdr:nvCxnSpPr>
        <xdr:cNvPr id="131" name="直線コネクタ 130"/>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78486</xdr:rowOff>
    </xdr:from>
    <xdr:to>
      <xdr:col>7</xdr:col>
      <xdr:colOff>152400</xdr:colOff>
      <xdr:row>62</xdr:row>
      <xdr:rowOff>63754</xdr:rowOff>
    </xdr:to>
    <xdr:cxnSp macro="">
      <xdr:nvCxnSpPr>
        <xdr:cNvPr id="132" name="直線コネクタ 131"/>
        <xdr:cNvCxnSpPr/>
      </xdr:nvCxnSpPr>
      <xdr:spPr>
        <a:xfrm>
          <a:off x="4114800" y="10365486"/>
          <a:ext cx="8382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168419</xdr:rowOff>
    </xdr:from>
    <xdr:ext cx="762000" cy="259045"/>
    <xdr:sp macro="" textlink="">
      <xdr:nvSpPr>
        <xdr:cNvPr id="133" name="財政構造の弾力性平均値テキスト"/>
        <xdr:cNvSpPr txBox="1"/>
      </xdr:nvSpPr>
      <xdr:spPr>
        <a:xfrm>
          <a:off x="5041900" y="107983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24892</xdr:rowOff>
    </xdr:from>
    <xdr:to>
      <xdr:col>7</xdr:col>
      <xdr:colOff>203200</xdr:colOff>
      <xdr:row>63</xdr:row>
      <xdr:rowOff>126492</xdr:rowOff>
    </xdr:to>
    <xdr:sp macro="" textlink="">
      <xdr:nvSpPr>
        <xdr:cNvPr id="134" name="フローチャート : 判断 133"/>
        <xdr:cNvSpPr/>
      </xdr:nvSpPr>
      <xdr:spPr>
        <a:xfrm>
          <a:off x="49022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78486</xdr:rowOff>
    </xdr:from>
    <xdr:to>
      <xdr:col>6</xdr:col>
      <xdr:colOff>0</xdr:colOff>
      <xdr:row>61</xdr:row>
      <xdr:rowOff>18034</xdr:rowOff>
    </xdr:to>
    <xdr:cxnSp macro="">
      <xdr:nvCxnSpPr>
        <xdr:cNvPr id="135" name="直線コネクタ 134"/>
        <xdr:cNvCxnSpPr/>
      </xdr:nvCxnSpPr>
      <xdr:spPr>
        <a:xfrm flipV="1">
          <a:off x="3225800" y="10365486"/>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94996</xdr:rowOff>
    </xdr:from>
    <xdr:to>
      <xdr:col>6</xdr:col>
      <xdr:colOff>50800</xdr:colOff>
      <xdr:row>63</xdr:row>
      <xdr:rowOff>25146</xdr:rowOff>
    </xdr:to>
    <xdr:sp macro="" textlink="">
      <xdr:nvSpPr>
        <xdr:cNvPr id="136" name="フローチャート : 判断 135"/>
        <xdr:cNvSpPr/>
      </xdr:nvSpPr>
      <xdr:spPr>
        <a:xfrm>
          <a:off x="4064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9923</xdr:rowOff>
    </xdr:from>
    <xdr:ext cx="736600" cy="259045"/>
    <xdr:sp macro="" textlink="">
      <xdr:nvSpPr>
        <xdr:cNvPr id="137" name="テキスト ボックス 136"/>
        <xdr:cNvSpPr txBox="1"/>
      </xdr:nvSpPr>
      <xdr:spPr>
        <a:xfrm>
          <a:off x="3733800" y="10811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84.6</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160528</xdr:rowOff>
    </xdr:from>
    <xdr:to>
      <xdr:col>4</xdr:col>
      <xdr:colOff>482600</xdr:colOff>
      <xdr:row>61</xdr:row>
      <xdr:rowOff>18034</xdr:rowOff>
    </xdr:to>
    <xdr:cxnSp macro="">
      <xdr:nvCxnSpPr>
        <xdr:cNvPr id="138" name="直線コネクタ 137"/>
        <xdr:cNvCxnSpPr/>
      </xdr:nvCxnSpPr>
      <xdr:spPr>
        <a:xfrm>
          <a:off x="2336800" y="1044752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126238</xdr:rowOff>
    </xdr:from>
    <xdr:to>
      <xdr:col>4</xdr:col>
      <xdr:colOff>533400</xdr:colOff>
      <xdr:row>64</xdr:row>
      <xdr:rowOff>56388</xdr:rowOff>
    </xdr:to>
    <xdr:sp macro="" textlink="">
      <xdr:nvSpPr>
        <xdr:cNvPr id="139" name="フローチャート : 判断 138"/>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41165</xdr:rowOff>
    </xdr:from>
    <xdr:ext cx="762000" cy="259045"/>
    <xdr:sp macro="" textlink="">
      <xdr:nvSpPr>
        <xdr:cNvPr id="140" name="テキスト ボックス 139"/>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88.8</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141224</xdr:rowOff>
    </xdr:from>
    <xdr:to>
      <xdr:col>3</xdr:col>
      <xdr:colOff>279400</xdr:colOff>
      <xdr:row>60</xdr:row>
      <xdr:rowOff>160528</xdr:rowOff>
    </xdr:to>
    <xdr:cxnSp macro="">
      <xdr:nvCxnSpPr>
        <xdr:cNvPr id="141" name="直線コネクタ 140"/>
        <xdr:cNvCxnSpPr/>
      </xdr:nvCxnSpPr>
      <xdr:spPr>
        <a:xfrm>
          <a:off x="1447800" y="1042822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77978</xdr:rowOff>
    </xdr:from>
    <xdr:to>
      <xdr:col>3</xdr:col>
      <xdr:colOff>330200</xdr:colOff>
      <xdr:row>64</xdr:row>
      <xdr:rowOff>8128</xdr:rowOff>
    </xdr:to>
    <xdr:sp macro="" textlink="">
      <xdr:nvSpPr>
        <xdr:cNvPr id="142" name="フローチャート : 判断 141"/>
        <xdr:cNvSpPr/>
      </xdr:nvSpPr>
      <xdr:spPr>
        <a:xfrm>
          <a:off x="2286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164355</xdr:rowOff>
    </xdr:from>
    <xdr:ext cx="762000" cy="259045"/>
    <xdr:sp macro="" textlink="">
      <xdr:nvSpPr>
        <xdr:cNvPr id="143" name="テキスト ボックス 142"/>
        <xdr:cNvSpPr txBox="1"/>
      </xdr:nvSpPr>
      <xdr:spPr>
        <a:xfrm>
          <a:off x="1955800" y="1096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111760</xdr:rowOff>
    </xdr:from>
    <xdr:to>
      <xdr:col>2</xdr:col>
      <xdr:colOff>127000</xdr:colOff>
      <xdr:row>64</xdr:row>
      <xdr:rowOff>41910</xdr:rowOff>
    </xdr:to>
    <xdr:sp macro="" textlink="">
      <xdr:nvSpPr>
        <xdr:cNvPr id="144" name="フローチャート : 判断 143"/>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26687</xdr:rowOff>
    </xdr:from>
    <xdr:ext cx="762000" cy="259045"/>
    <xdr:sp macro="" textlink="">
      <xdr:nvSpPr>
        <xdr:cNvPr id="145" name="テキスト ボックス 144"/>
        <xdr:cNvSpPr txBox="1"/>
      </xdr:nvSpPr>
      <xdr:spPr>
        <a:xfrm>
          <a:off x="1066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12954</xdr:rowOff>
    </xdr:from>
    <xdr:to>
      <xdr:col>7</xdr:col>
      <xdr:colOff>203200</xdr:colOff>
      <xdr:row>62</xdr:row>
      <xdr:rowOff>114554</xdr:rowOff>
    </xdr:to>
    <xdr:sp macro="" textlink="">
      <xdr:nvSpPr>
        <xdr:cNvPr id="151" name="円/楕円 150"/>
        <xdr:cNvSpPr/>
      </xdr:nvSpPr>
      <xdr:spPr>
        <a:xfrm>
          <a:off x="49022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29481</xdr:rowOff>
    </xdr:from>
    <xdr:ext cx="762000" cy="259045"/>
    <xdr:sp macro="" textlink="">
      <xdr:nvSpPr>
        <xdr:cNvPr id="152" name="財政構造の弾力性該当値テキスト"/>
        <xdr:cNvSpPr txBox="1"/>
      </xdr:nvSpPr>
      <xdr:spPr>
        <a:xfrm>
          <a:off x="5041900" y="1048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82.9</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27686</xdr:rowOff>
    </xdr:from>
    <xdr:to>
      <xdr:col>6</xdr:col>
      <xdr:colOff>50800</xdr:colOff>
      <xdr:row>60</xdr:row>
      <xdr:rowOff>129286</xdr:rowOff>
    </xdr:to>
    <xdr:sp macro="" textlink="">
      <xdr:nvSpPr>
        <xdr:cNvPr id="153" name="円/楕円 152"/>
        <xdr:cNvSpPr/>
      </xdr:nvSpPr>
      <xdr:spPr>
        <a:xfrm>
          <a:off x="4064000" y="1031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139463</xdr:rowOff>
    </xdr:from>
    <xdr:ext cx="736600" cy="259045"/>
    <xdr:sp macro="" textlink="">
      <xdr:nvSpPr>
        <xdr:cNvPr id="154" name="テキスト ボックス 153"/>
        <xdr:cNvSpPr txBox="1"/>
      </xdr:nvSpPr>
      <xdr:spPr>
        <a:xfrm>
          <a:off x="3733800" y="10083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138684</xdr:rowOff>
    </xdr:from>
    <xdr:to>
      <xdr:col>4</xdr:col>
      <xdr:colOff>533400</xdr:colOff>
      <xdr:row>61</xdr:row>
      <xdr:rowOff>68834</xdr:rowOff>
    </xdr:to>
    <xdr:sp macro="" textlink="">
      <xdr:nvSpPr>
        <xdr:cNvPr id="155" name="円/楕円 154"/>
        <xdr:cNvSpPr/>
      </xdr:nvSpPr>
      <xdr:spPr>
        <a:xfrm>
          <a:off x="3175000" y="1042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79011</xdr:rowOff>
    </xdr:from>
    <xdr:ext cx="762000" cy="259045"/>
    <xdr:sp macro="" textlink="">
      <xdr:nvSpPr>
        <xdr:cNvPr id="156" name="テキスト ボックス 155"/>
        <xdr:cNvSpPr txBox="1"/>
      </xdr:nvSpPr>
      <xdr:spPr>
        <a:xfrm>
          <a:off x="2844800" y="1019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109728</xdr:rowOff>
    </xdr:from>
    <xdr:to>
      <xdr:col>3</xdr:col>
      <xdr:colOff>330200</xdr:colOff>
      <xdr:row>61</xdr:row>
      <xdr:rowOff>39878</xdr:rowOff>
    </xdr:to>
    <xdr:sp macro="" textlink="">
      <xdr:nvSpPr>
        <xdr:cNvPr id="157" name="円/楕円 156"/>
        <xdr:cNvSpPr/>
      </xdr:nvSpPr>
      <xdr:spPr>
        <a:xfrm>
          <a:off x="2286000" y="103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50055</xdr:rowOff>
    </xdr:from>
    <xdr:ext cx="762000" cy="259045"/>
    <xdr:sp macro="" textlink="">
      <xdr:nvSpPr>
        <xdr:cNvPr id="158" name="テキスト ボックス 157"/>
        <xdr:cNvSpPr txBox="1"/>
      </xdr:nvSpPr>
      <xdr:spPr>
        <a:xfrm>
          <a:off x="1955800" y="1016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90424</xdr:rowOff>
    </xdr:from>
    <xdr:to>
      <xdr:col>2</xdr:col>
      <xdr:colOff>127000</xdr:colOff>
      <xdr:row>61</xdr:row>
      <xdr:rowOff>20574</xdr:rowOff>
    </xdr:to>
    <xdr:sp macro="" textlink="">
      <xdr:nvSpPr>
        <xdr:cNvPr id="159" name="円/楕円 158"/>
        <xdr:cNvSpPr/>
      </xdr:nvSpPr>
      <xdr:spPr>
        <a:xfrm>
          <a:off x="1397000" y="1037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30751</xdr:rowOff>
    </xdr:from>
    <xdr:ext cx="762000" cy="259045"/>
    <xdr:sp macro="" textlink="">
      <xdr:nvSpPr>
        <xdr:cNvPr id="160" name="テキスト ボックス 159"/>
        <xdr:cNvSpPr txBox="1"/>
      </xdr:nvSpPr>
      <xdr:spPr>
        <a:xfrm>
          <a:off x="1066800" y="1014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[150,989</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24/56</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139,691</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これまでの人件費削減に向けた取り組みに加え、町有施設の指定管理者制度による民間委託の実施や内部管理コストの削減を図った結果、平成２８年度においては類似団体平均を２２，３８８円下回ることができた。しかしながら、公営企業会計への繰出金が増額傾向にあること、定住化対策をより強化していくための補助金等が増額される見込みもあり、更なる節減を図る必要がある。</a:t>
          </a:r>
        </a:p>
        <a:p>
          <a:endParaRPr kumimoji="1" lang="ja-JP" altLang="en-US" sz="1300" baseline="0">
            <a:latin typeface="ＭＳ Ｐゴシック"/>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99017</xdr:rowOff>
    </xdr:from>
    <xdr:to>
      <xdr:col>7</xdr:col>
      <xdr:colOff>152400</xdr:colOff>
      <xdr:row>89</xdr:row>
      <xdr:rowOff>77750</xdr:rowOff>
    </xdr:to>
    <xdr:cxnSp macro="">
      <xdr:nvCxnSpPr>
        <xdr:cNvPr id="188" name="直線コネクタ 187"/>
        <xdr:cNvCxnSpPr/>
      </xdr:nvCxnSpPr>
      <xdr:spPr>
        <a:xfrm flipV="1">
          <a:off x="4953000" y="13815017"/>
          <a:ext cx="0" cy="15217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49827</xdr:rowOff>
    </xdr:from>
    <xdr:ext cx="762000" cy="259045"/>
    <xdr:sp macro="" textlink="">
      <xdr:nvSpPr>
        <xdr:cNvPr id="189" name="人件費・物件費等の状況最小値テキスト"/>
        <xdr:cNvSpPr txBox="1"/>
      </xdr:nvSpPr>
      <xdr:spPr>
        <a:xfrm>
          <a:off x="5041900" y="15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401,637</a:t>
          </a:r>
          <a:endParaRPr kumimoji="1" lang="ja-JP" altLang="en-US" sz="1000" b="1">
            <a:latin typeface="ＭＳ Ｐゴシック"/>
          </a:endParaRPr>
        </a:p>
      </xdr:txBody>
    </xdr:sp>
    <xdr:clientData/>
  </xdr:oneCellAnchor>
  <xdr:twoCellAnchor>
    <xdr:from>
      <xdr:col>7</xdr:col>
      <xdr:colOff>63500</xdr:colOff>
      <xdr:row>89</xdr:row>
      <xdr:rowOff>77750</xdr:rowOff>
    </xdr:from>
    <xdr:to>
      <xdr:col>7</xdr:col>
      <xdr:colOff>241300</xdr:colOff>
      <xdr:row>89</xdr:row>
      <xdr:rowOff>77750</xdr:rowOff>
    </xdr:to>
    <xdr:cxnSp macro="">
      <xdr:nvCxnSpPr>
        <xdr:cNvPr id="190" name="直線コネクタ 189"/>
        <xdr:cNvCxnSpPr/>
      </xdr:nvCxnSpPr>
      <xdr:spPr>
        <a:xfrm>
          <a:off x="4864100" y="15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13944</xdr:rowOff>
    </xdr:from>
    <xdr:ext cx="762000" cy="259045"/>
    <xdr:sp macro="" textlink="">
      <xdr:nvSpPr>
        <xdr:cNvPr id="191" name="人件費・物件費等の状況最大値テキスト"/>
        <xdr:cNvSpPr txBox="1"/>
      </xdr:nvSpPr>
      <xdr:spPr>
        <a:xfrm>
          <a:off x="5041900" y="13558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86,307</a:t>
          </a:r>
          <a:endParaRPr kumimoji="1" lang="ja-JP" altLang="en-US" sz="1000" b="1">
            <a:latin typeface="ＭＳ Ｐゴシック"/>
          </a:endParaRPr>
        </a:p>
      </xdr:txBody>
    </xdr:sp>
    <xdr:clientData/>
  </xdr:oneCellAnchor>
  <xdr:twoCellAnchor>
    <xdr:from>
      <xdr:col>7</xdr:col>
      <xdr:colOff>63500</xdr:colOff>
      <xdr:row>80</xdr:row>
      <xdr:rowOff>99017</xdr:rowOff>
    </xdr:from>
    <xdr:to>
      <xdr:col>7</xdr:col>
      <xdr:colOff>241300</xdr:colOff>
      <xdr:row>80</xdr:row>
      <xdr:rowOff>99017</xdr:rowOff>
    </xdr:to>
    <xdr:cxnSp macro="">
      <xdr:nvCxnSpPr>
        <xdr:cNvPr id="192" name="直線コネクタ 191"/>
        <xdr:cNvCxnSpPr/>
      </xdr:nvCxnSpPr>
      <xdr:spPr>
        <a:xfrm>
          <a:off x="4864100" y="13815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32623</xdr:rowOff>
    </xdr:from>
    <xdr:to>
      <xdr:col>7</xdr:col>
      <xdr:colOff>152400</xdr:colOff>
      <xdr:row>82</xdr:row>
      <xdr:rowOff>68273</xdr:rowOff>
    </xdr:to>
    <xdr:cxnSp macro="">
      <xdr:nvCxnSpPr>
        <xdr:cNvPr id="193" name="直線コネクタ 192"/>
        <xdr:cNvCxnSpPr/>
      </xdr:nvCxnSpPr>
      <xdr:spPr>
        <a:xfrm>
          <a:off x="4114800" y="14091523"/>
          <a:ext cx="838200" cy="3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97595</xdr:rowOff>
    </xdr:from>
    <xdr:ext cx="762000" cy="259045"/>
    <xdr:sp macro="" textlink="">
      <xdr:nvSpPr>
        <xdr:cNvPr id="194" name="人件費・物件費等の状況平均値テキスト"/>
        <xdr:cNvSpPr txBox="1"/>
      </xdr:nvSpPr>
      <xdr:spPr>
        <a:xfrm>
          <a:off x="5041900" y="14156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173,377</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125518</xdr:rowOff>
    </xdr:from>
    <xdr:to>
      <xdr:col>7</xdr:col>
      <xdr:colOff>203200</xdr:colOff>
      <xdr:row>83</xdr:row>
      <xdr:rowOff>55668</xdr:rowOff>
    </xdr:to>
    <xdr:sp macro="" textlink="">
      <xdr:nvSpPr>
        <xdr:cNvPr id="195" name="フローチャート : 判断 194"/>
        <xdr:cNvSpPr/>
      </xdr:nvSpPr>
      <xdr:spPr>
        <a:xfrm>
          <a:off x="4902200" y="14184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6713</xdr:rowOff>
    </xdr:from>
    <xdr:to>
      <xdr:col>6</xdr:col>
      <xdr:colOff>0</xdr:colOff>
      <xdr:row>82</xdr:row>
      <xdr:rowOff>32623</xdr:rowOff>
    </xdr:to>
    <xdr:cxnSp macro="">
      <xdr:nvCxnSpPr>
        <xdr:cNvPr id="196" name="直線コネクタ 195"/>
        <xdr:cNvCxnSpPr/>
      </xdr:nvCxnSpPr>
      <xdr:spPr>
        <a:xfrm>
          <a:off x="3225800" y="14065613"/>
          <a:ext cx="889000" cy="2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133688</xdr:rowOff>
    </xdr:from>
    <xdr:to>
      <xdr:col>6</xdr:col>
      <xdr:colOff>50800</xdr:colOff>
      <xdr:row>83</xdr:row>
      <xdr:rowOff>63838</xdr:rowOff>
    </xdr:to>
    <xdr:sp macro="" textlink="">
      <xdr:nvSpPr>
        <xdr:cNvPr id="197" name="フローチャート : 判断 196"/>
        <xdr:cNvSpPr/>
      </xdr:nvSpPr>
      <xdr:spPr>
        <a:xfrm>
          <a:off x="4064000" y="1419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48615</xdr:rowOff>
    </xdr:from>
    <xdr:ext cx="736600" cy="259045"/>
    <xdr:sp macro="" textlink="">
      <xdr:nvSpPr>
        <xdr:cNvPr id="198" name="テキスト ボックス 197"/>
        <xdr:cNvSpPr txBox="1"/>
      </xdr:nvSpPr>
      <xdr:spPr>
        <a:xfrm>
          <a:off x="3733800" y="14278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175,070</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136103</xdr:rowOff>
    </xdr:from>
    <xdr:to>
      <xdr:col>4</xdr:col>
      <xdr:colOff>482600</xdr:colOff>
      <xdr:row>82</xdr:row>
      <xdr:rowOff>6713</xdr:rowOff>
    </xdr:to>
    <xdr:cxnSp macro="">
      <xdr:nvCxnSpPr>
        <xdr:cNvPr id="199" name="直線コネクタ 198"/>
        <xdr:cNvCxnSpPr/>
      </xdr:nvCxnSpPr>
      <xdr:spPr>
        <a:xfrm>
          <a:off x="2336800" y="14023553"/>
          <a:ext cx="889000" cy="4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169126</xdr:rowOff>
    </xdr:from>
    <xdr:to>
      <xdr:col>4</xdr:col>
      <xdr:colOff>533400</xdr:colOff>
      <xdr:row>82</xdr:row>
      <xdr:rowOff>99276</xdr:rowOff>
    </xdr:to>
    <xdr:sp macro="" textlink="">
      <xdr:nvSpPr>
        <xdr:cNvPr id="200" name="フローチャート : 判断 199"/>
        <xdr:cNvSpPr/>
      </xdr:nvSpPr>
      <xdr:spPr>
        <a:xfrm>
          <a:off x="3175000" y="1405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84053</xdr:rowOff>
    </xdr:from>
    <xdr:ext cx="762000" cy="259045"/>
    <xdr:sp macro="" textlink="">
      <xdr:nvSpPr>
        <xdr:cNvPr id="201" name="テキスト ボックス 200"/>
        <xdr:cNvSpPr txBox="1"/>
      </xdr:nvSpPr>
      <xdr:spPr>
        <a:xfrm>
          <a:off x="2844800" y="1414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146,887</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136103</xdr:rowOff>
    </xdr:from>
    <xdr:to>
      <xdr:col>3</xdr:col>
      <xdr:colOff>279400</xdr:colOff>
      <xdr:row>81</xdr:row>
      <xdr:rowOff>136789</xdr:rowOff>
    </xdr:to>
    <xdr:cxnSp macro="">
      <xdr:nvCxnSpPr>
        <xdr:cNvPr id="202" name="直線コネクタ 201"/>
        <xdr:cNvCxnSpPr/>
      </xdr:nvCxnSpPr>
      <xdr:spPr>
        <a:xfrm flipV="1">
          <a:off x="1447800" y="14023553"/>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116287</xdr:rowOff>
    </xdr:from>
    <xdr:to>
      <xdr:col>3</xdr:col>
      <xdr:colOff>330200</xdr:colOff>
      <xdr:row>82</xdr:row>
      <xdr:rowOff>46437</xdr:rowOff>
    </xdr:to>
    <xdr:sp macro="" textlink="">
      <xdr:nvSpPr>
        <xdr:cNvPr id="203" name="フローチャート : 判断 202"/>
        <xdr:cNvSpPr/>
      </xdr:nvSpPr>
      <xdr:spPr>
        <a:xfrm>
          <a:off x="2286000" y="14003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31214</xdr:rowOff>
    </xdr:from>
    <xdr:ext cx="762000" cy="259045"/>
    <xdr:sp macro="" textlink="">
      <xdr:nvSpPr>
        <xdr:cNvPr id="204" name="テキスト ボックス 203"/>
        <xdr:cNvSpPr txBox="1"/>
      </xdr:nvSpPr>
      <xdr:spPr>
        <a:xfrm>
          <a:off x="1955800" y="14090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135,938</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130577</xdr:rowOff>
    </xdr:from>
    <xdr:to>
      <xdr:col>2</xdr:col>
      <xdr:colOff>127000</xdr:colOff>
      <xdr:row>82</xdr:row>
      <xdr:rowOff>60727</xdr:rowOff>
    </xdr:to>
    <xdr:sp macro="" textlink="">
      <xdr:nvSpPr>
        <xdr:cNvPr id="205" name="フローチャート : 判断 204"/>
        <xdr:cNvSpPr/>
      </xdr:nvSpPr>
      <xdr:spPr>
        <a:xfrm>
          <a:off x="1397000" y="1401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45504</xdr:rowOff>
    </xdr:from>
    <xdr:ext cx="762000" cy="259045"/>
    <xdr:sp macro="" textlink="">
      <xdr:nvSpPr>
        <xdr:cNvPr id="206" name="テキスト ボックス 205"/>
        <xdr:cNvSpPr txBox="1"/>
      </xdr:nvSpPr>
      <xdr:spPr>
        <a:xfrm>
          <a:off x="1066800" y="14104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138,899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17473</xdr:rowOff>
    </xdr:from>
    <xdr:to>
      <xdr:col>7</xdr:col>
      <xdr:colOff>203200</xdr:colOff>
      <xdr:row>82</xdr:row>
      <xdr:rowOff>119073</xdr:rowOff>
    </xdr:to>
    <xdr:sp macro="" textlink="">
      <xdr:nvSpPr>
        <xdr:cNvPr id="212" name="円/楕円 211"/>
        <xdr:cNvSpPr/>
      </xdr:nvSpPr>
      <xdr:spPr>
        <a:xfrm>
          <a:off x="4902200" y="140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34000</xdr:rowOff>
    </xdr:from>
    <xdr:ext cx="762000" cy="259045"/>
    <xdr:sp macro="" textlink="">
      <xdr:nvSpPr>
        <xdr:cNvPr id="213" name="人件費・物件費等の状況該当値テキスト"/>
        <xdr:cNvSpPr txBox="1"/>
      </xdr:nvSpPr>
      <xdr:spPr>
        <a:xfrm>
          <a:off x="5041900" y="139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150,989</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153273</xdr:rowOff>
    </xdr:from>
    <xdr:to>
      <xdr:col>6</xdr:col>
      <xdr:colOff>50800</xdr:colOff>
      <xdr:row>82</xdr:row>
      <xdr:rowOff>83423</xdr:rowOff>
    </xdr:to>
    <xdr:sp macro="" textlink="">
      <xdr:nvSpPr>
        <xdr:cNvPr id="214" name="円/楕円 213"/>
        <xdr:cNvSpPr/>
      </xdr:nvSpPr>
      <xdr:spPr>
        <a:xfrm>
          <a:off x="4064000" y="1404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93600</xdr:rowOff>
    </xdr:from>
    <xdr:ext cx="736600" cy="259045"/>
    <xdr:sp macro="" textlink="">
      <xdr:nvSpPr>
        <xdr:cNvPr id="215" name="テキスト ボックス 214"/>
        <xdr:cNvSpPr txBox="1"/>
      </xdr:nvSpPr>
      <xdr:spPr>
        <a:xfrm>
          <a:off x="3733800" y="13809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143,602</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127363</xdr:rowOff>
    </xdr:from>
    <xdr:to>
      <xdr:col>4</xdr:col>
      <xdr:colOff>533400</xdr:colOff>
      <xdr:row>82</xdr:row>
      <xdr:rowOff>57513</xdr:rowOff>
    </xdr:to>
    <xdr:sp macro="" textlink="">
      <xdr:nvSpPr>
        <xdr:cNvPr id="216" name="円/楕円 215"/>
        <xdr:cNvSpPr/>
      </xdr:nvSpPr>
      <xdr:spPr>
        <a:xfrm>
          <a:off x="3175000" y="1401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67690</xdr:rowOff>
    </xdr:from>
    <xdr:ext cx="762000" cy="259045"/>
    <xdr:sp macro="" textlink="">
      <xdr:nvSpPr>
        <xdr:cNvPr id="217" name="テキスト ボックス 216"/>
        <xdr:cNvSpPr txBox="1"/>
      </xdr:nvSpPr>
      <xdr:spPr>
        <a:xfrm>
          <a:off x="2844800" y="13783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138,233</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85303</xdr:rowOff>
    </xdr:from>
    <xdr:to>
      <xdr:col>3</xdr:col>
      <xdr:colOff>330200</xdr:colOff>
      <xdr:row>82</xdr:row>
      <xdr:rowOff>15453</xdr:rowOff>
    </xdr:to>
    <xdr:sp macro="" textlink="">
      <xdr:nvSpPr>
        <xdr:cNvPr id="218" name="円/楕円 217"/>
        <xdr:cNvSpPr/>
      </xdr:nvSpPr>
      <xdr:spPr>
        <a:xfrm>
          <a:off x="2286000" y="1397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25630</xdr:rowOff>
    </xdr:from>
    <xdr:ext cx="762000" cy="259045"/>
    <xdr:sp macro="" textlink="">
      <xdr:nvSpPr>
        <xdr:cNvPr id="219" name="テキスト ボックス 218"/>
        <xdr:cNvSpPr txBox="1"/>
      </xdr:nvSpPr>
      <xdr:spPr>
        <a:xfrm>
          <a:off x="1955800" y="13741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129,518</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85989</xdr:rowOff>
    </xdr:from>
    <xdr:to>
      <xdr:col>2</xdr:col>
      <xdr:colOff>127000</xdr:colOff>
      <xdr:row>82</xdr:row>
      <xdr:rowOff>16139</xdr:rowOff>
    </xdr:to>
    <xdr:sp macro="" textlink="">
      <xdr:nvSpPr>
        <xdr:cNvPr id="220" name="円/楕円 219"/>
        <xdr:cNvSpPr/>
      </xdr:nvSpPr>
      <xdr:spPr>
        <a:xfrm>
          <a:off x="1397000" y="1397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26316</xdr:rowOff>
    </xdr:from>
    <xdr:ext cx="762000" cy="259045"/>
    <xdr:sp macro="" textlink="">
      <xdr:nvSpPr>
        <xdr:cNvPr id="221" name="テキスト ボックス 220"/>
        <xdr:cNvSpPr txBox="1"/>
      </xdr:nvSpPr>
      <xdr:spPr>
        <a:xfrm>
          <a:off x="1066800" y="1374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129,660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[97.4]</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31/56</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前年度に比較して、１．７ポイント増加し、国との格差が縮まったものの、県内団体中最下位に近く、依然として低い状況で推移している。</a:t>
          </a: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79</xdr:row>
      <xdr:rowOff>129721</xdr:rowOff>
    </xdr:from>
    <xdr:to>
      <xdr:col>24</xdr:col>
      <xdr:colOff>558800</xdr:colOff>
      <xdr:row>87</xdr:row>
      <xdr:rowOff>79527</xdr:rowOff>
    </xdr:to>
    <xdr:cxnSp macro="">
      <xdr:nvCxnSpPr>
        <xdr:cNvPr id="252" name="直線コネクタ 251"/>
        <xdr:cNvCxnSpPr/>
      </xdr:nvCxnSpPr>
      <xdr:spPr>
        <a:xfrm flipV="1">
          <a:off x="17018000" y="13674271"/>
          <a:ext cx="0" cy="13214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51604</xdr:rowOff>
    </xdr:from>
    <xdr:ext cx="762000" cy="259045"/>
    <xdr:sp macro="" textlink="">
      <xdr:nvSpPr>
        <xdr:cNvPr id="253" name="給与水準   （国との比較）最小値テキスト"/>
        <xdr:cNvSpPr txBox="1"/>
      </xdr:nvSpPr>
      <xdr:spPr>
        <a:xfrm>
          <a:off x="17106900" y="1496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100.9</a:t>
          </a:r>
          <a:endParaRPr kumimoji="1" lang="ja-JP" altLang="en-US" sz="1000" b="1">
            <a:latin typeface="ＭＳ Ｐゴシック"/>
          </a:endParaRPr>
        </a:p>
      </xdr:txBody>
    </xdr:sp>
    <xdr:clientData/>
  </xdr:oneCellAnchor>
  <xdr:twoCellAnchor>
    <xdr:from>
      <xdr:col>24</xdr:col>
      <xdr:colOff>469900</xdr:colOff>
      <xdr:row>87</xdr:row>
      <xdr:rowOff>79527</xdr:rowOff>
    </xdr:from>
    <xdr:to>
      <xdr:col>24</xdr:col>
      <xdr:colOff>647700</xdr:colOff>
      <xdr:row>87</xdr:row>
      <xdr:rowOff>79527</xdr:rowOff>
    </xdr:to>
    <xdr:cxnSp macro="">
      <xdr:nvCxnSpPr>
        <xdr:cNvPr id="254" name="直線コネクタ 253"/>
        <xdr:cNvCxnSpPr/>
      </xdr:nvCxnSpPr>
      <xdr:spPr>
        <a:xfrm>
          <a:off x="16929100" y="14995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44648</xdr:rowOff>
    </xdr:from>
    <xdr:ext cx="762000" cy="259045"/>
    <xdr:sp macro="" textlink="">
      <xdr:nvSpPr>
        <xdr:cNvPr id="255" name="給与水準   （国との比較）最大値テキスト"/>
        <xdr:cNvSpPr txBox="1"/>
      </xdr:nvSpPr>
      <xdr:spPr>
        <a:xfrm>
          <a:off x="17106900" y="1341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89.4</a:t>
          </a:r>
          <a:endParaRPr kumimoji="1" lang="ja-JP" altLang="en-US" sz="1000" b="1">
            <a:latin typeface="ＭＳ Ｐゴシック"/>
          </a:endParaRPr>
        </a:p>
      </xdr:txBody>
    </xdr:sp>
    <xdr:clientData/>
  </xdr:oneCellAnchor>
  <xdr:twoCellAnchor>
    <xdr:from>
      <xdr:col>24</xdr:col>
      <xdr:colOff>469900</xdr:colOff>
      <xdr:row>79</xdr:row>
      <xdr:rowOff>129721</xdr:rowOff>
    </xdr:from>
    <xdr:to>
      <xdr:col>24</xdr:col>
      <xdr:colOff>647700</xdr:colOff>
      <xdr:row>79</xdr:row>
      <xdr:rowOff>129721</xdr:rowOff>
    </xdr:to>
    <xdr:cxnSp macro="">
      <xdr:nvCxnSpPr>
        <xdr:cNvPr id="256" name="直線コネクタ 255"/>
        <xdr:cNvCxnSpPr/>
      </xdr:nvCxnSpPr>
      <xdr:spPr>
        <a:xfrm>
          <a:off x="16929100" y="1367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167821</xdr:rowOff>
    </xdr:from>
    <xdr:to>
      <xdr:col>24</xdr:col>
      <xdr:colOff>558800</xdr:colOff>
      <xdr:row>85</xdr:row>
      <xdr:rowOff>20259</xdr:rowOff>
    </xdr:to>
    <xdr:cxnSp macro="">
      <xdr:nvCxnSpPr>
        <xdr:cNvPr id="257" name="直線コネクタ 256"/>
        <xdr:cNvCxnSpPr/>
      </xdr:nvCxnSpPr>
      <xdr:spPr>
        <a:xfrm>
          <a:off x="16179800" y="14398171"/>
          <a:ext cx="8382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42532</xdr:rowOff>
    </xdr:from>
    <xdr:ext cx="762000" cy="259045"/>
    <xdr:sp macro="" textlink="">
      <xdr:nvSpPr>
        <xdr:cNvPr id="258" name="給与水準   （国との比較）平均値テキスト"/>
        <xdr:cNvSpPr txBox="1"/>
      </xdr:nvSpPr>
      <xdr:spPr>
        <a:xfrm>
          <a:off x="17106900" y="14272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96.4</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26005</xdr:rowOff>
    </xdr:from>
    <xdr:to>
      <xdr:col>24</xdr:col>
      <xdr:colOff>609600</xdr:colOff>
      <xdr:row>84</xdr:row>
      <xdr:rowOff>127605</xdr:rowOff>
    </xdr:to>
    <xdr:sp macro="" textlink="">
      <xdr:nvSpPr>
        <xdr:cNvPr id="259" name="フローチャート : 判断 258"/>
        <xdr:cNvSpPr/>
      </xdr:nvSpPr>
      <xdr:spPr>
        <a:xfrm>
          <a:off x="16967200" y="1442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156332</xdr:rowOff>
    </xdr:from>
    <xdr:to>
      <xdr:col>23</xdr:col>
      <xdr:colOff>406400</xdr:colOff>
      <xdr:row>83</xdr:row>
      <xdr:rowOff>167821</xdr:rowOff>
    </xdr:to>
    <xdr:cxnSp macro="">
      <xdr:nvCxnSpPr>
        <xdr:cNvPr id="260" name="直線コネクタ 259"/>
        <xdr:cNvCxnSpPr/>
      </xdr:nvCxnSpPr>
      <xdr:spPr>
        <a:xfrm>
          <a:off x="15290800" y="14386682"/>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14514</xdr:rowOff>
    </xdr:from>
    <xdr:to>
      <xdr:col>23</xdr:col>
      <xdr:colOff>457200</xdr:colOff>
      <xdr:row>84</xdr:row>
      <xdr:rowOff>116114</xdr:rowOff>
    </xdr:to>
    <xdr:sp macro="" textlink="">
      <xdr:nvSpPr>
        <xdr:cNvPr id="261" name="フローチャート : 判断 260"/>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100891</xdr:rowOff>
    </xdr:from>
    <xdr:ext cx="736600" cy="259045"/>
    <xdr:sp macro="" textlink="">
      <xdr:nvSpPr>
        <xdr:cNvPr id="262" name="テキスト ボックス 261"/>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144841</xdr:rowOff>
    </xdr:from>
    <xdr:to>
      <xdr:col>22</xdr:col>
      <xdr:colOff>203200</xdr:colOff>
      <xdr:row>83</xdr:row>
      <xdr:rowOff>156332</xdr:rowOff>
    </xdr:to>
    <xdr:cxnSp macro="">
      <xdr:nvCxnSpPr>
        <xdr:cNvPr id="263" name="直線コネクタ 262"/>
        <xdr:cNvCxnSpPr/>
      </xdr:nvCxnSpPr>
      <xdr:spPr>
        <a:xfrm>
          <a:off x="14401800" y="1437519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60477</xdr:rowOff>
    </xdr:from>
    <xdr:to>
      <xdr:col>22</xdr:col>
      <xdr:colOff>254000</xdr:colOff>
      <xdr:row>84</xdr:row>
      <xdr:rowOff>162077</xdr:rowOff>
    </xdr:to>
    <xdr:sp macro="" textlink="">
      <xdr:nvSpPr>
        <xdr:cNvPr id="264" name="フローチャート : 判断 263"/>
        <xdr:cNvSpPr/>
      </xdr:nvSpPr>
      <xdr:spPr>
        <a:xfrm>
          <a:off x="152400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146854</xdr:rowOff>
    </xdr:from>
    <xdr:ext cx="762000" cy="259045"/>
    <xdr:sp macro="" textlink="">
      <xdr:nvSpPr>
        <xdr:cNvPr id="265" name="テキスト ボックス 264"/>
        <xdr:cNvSpPr txBox="1"/>
      </xdr:nvSpPr>
      <xdr:spPr>
        <a:xfrm>
          <a:off x="14909800" y="14548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144841</xdr:rowOff>
    </xdr:from>
    <xdr:to>
      <xdr:col>21</xdr:col>
      <xdr:colOff>0</xdr:colOff>
      <xdr:row>88</xdr:row>
      <xdr:rowOff>68943</xdr:rowOff>
    </xdr:to>
    <xdr:cxnSp macro="">
      <xdr:nvCxnSpPr>
        <xdr:cNvPr id="266" name="直線コネクタ 265"/>
        <xdr:cNvCxnSpPr/>
      </xdr:nvCxnSpPr>
      <xdr:spPr>
        <a:xfrm flipV="1">
          <a:off x="13512800" y="14375191"/>
          <a:ext cx="889000" cy="78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14514</xdr:rowOff>
    </xdr:from>
    <xdr:to>
      <xdr:col>21</xdr:col>
      <xdr:colOff>50800</xdr:colOff>
      <xdr:row>84</xdr:row>
      <xdr:rowOff>116114</xdr:rowOff>
    </xdr:to>
    <xdr:sp macro="" textlink="">
      <xdr:nvSpPr>
        <xdr:cNvPr id="267" name="フローチャート : 判断 266"/>
        <xdr:cNvSpPr/>
      </xdr:nvSpPr>
      <xdr:spPr>
        <a:xfrm>
          <a:off x="14351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100891</xdr:rowOff>
    </xdr:from>
    <xdr:ext cx="762000" cy="259045"/>
    <xdr:sp macro="" textlink="">
      <xdr:nvSpPr>
        <xdr:cNvPr id="268" name="テキスト ボックス 267"/>
        <xdr:cNvSpPr txBox="1"/>
      </xdr:nvSpPr>
      <xdr:spPr>
        <a:xfrm>
          <a:off x="14020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53521</xdr:rowOff>
    </xdr:from>
    <xdr:to>
      <xdr:col>19</xdr:col>
      <xdr:colOff>533400</xdr:colOff>
      <xdr:row>89</xdr:row>
      <xdr:rowOff>155121</xdr:rowOff>
    </xdr:to>
    <xdr:sp macro="" textlink="">
      <xdr:nvSpPr>
        <xdr:cNvPr id="269" name="フローチャート : 判断 268"/>
        <xdr:cNvSpPr/>
      </xdr:nvSpPr>
      <xdr:spPr>
        <a:xfrm>
          <a:off x="13462000" y="1531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139898</xdr:rowOff>
    </xdr:from>
    <xdr:ext cx="762000" cy="259045"/>
    <xdr:sp macro="" textlink="">
      <xdr:nvSpPr>
        <xdr:cNvPr id="270" name="テキスト ボックス 269"/>
        <xdr:cNvSpPr txBox="1"/>
      </xdr:nvSpPr>
      <xdr:spPr>
        <a:xfrm>
          <a:off x="13131800" y="15398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140909</xdr:rowOff>
    </xdr:from>
    <xdr:to>
      <xdr:col>24</xdr:col>
      <xdr:colOff>609600</xdr:colOff>
      <xdr:row>85</xdr:row>
      <xdr:rowOff>71059</xdr:rowOff>
    </xdr:to>
    <xdr:sp macro="" textlink="">
      <xdr:nvSpPr>
        <xdr:cNvPr id="276" name="円/楕円 275"/>
        <xdr:cNvSpPr/>
      </xdr:nvSpPr>
      <xdr:spPr>
        <a:xfrm>
          <a:off x="16967200" y="1454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112986</xdr:rowOff>
    </xdr:from>
    <xdr:ext cx="762000" cy="259045"/>
    <xdr:sp macro="" textlink="">
      <xdr:nvSpPr>
        <xdr:cNvPr id="277" name="給与水準   （国との比較）該当値テキスト"/>
        <xdr:cNvSpPr txBox="1"/>
      </xdr:nvSpPr>
      <xdr:spPr>
        <a:xfrm>
          <a:off x="17106900" y="14514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97.4</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117021</xdr:rowOff>
    </xdr:from>
    <xdr:to>
      <xdr:col>23</xdr:col>
      <xdr:colOff>457200</xdr:colOff>
      <xdr:row>84</xdr:row>
      <xdr:rowOff>47171</xdr:rowOff>
    </xdr:to>
    <xdr:sp macro="" textlink="">
      <xdr:nvSpPr>
        <xdr:cNvPr id="278" name="円/楕円 277"/>
        <xdr:cNvSpPr/>
      </xdr:nvSpPr>
      <xdr:spPr>
        <a:xfrm>
          <a:off x="16129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57348</xdr:rowOff>
    </xdr:from>
    <xdr:ext cx="736600" cy="259045"/>
    <xdr:sp macro="" textlink="">
      <xdr:nvSpPr>
        <xdr:cNvPr id="279" name="テキスト ボックス 278"/>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105532</xdr:rowOff>
    </xdr:from>
    <xdr:to>
      <xdr:col>22</xdr:col>
      <xdr:colOff>254000</xdr:colOff>
      <xdr:row>84</xdr:row>
      <xdr:rowOff>35682</xdr:rowOff>
    </xdr:to>
    <xdr:sp macro="" textlink="">
      <xdr:nvSpPr>
        <xdr:cNvPr id="280" name="円/楕円 279"/>
        <xdr:cNvSpPr/>
      </xdr:nvSpPr>
      <xdr:spPr>
        <a:xfrm>
          <a:off x="15240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45859</xdr:rowOff>
    </xdr:from>
    <xdr:ext cx="762000" cy="259045"/>
    <xdr:sp macro="" textlink="">
      <xdr:nvSpPr>
        <xdr:cNvPr id="281" name="テキスト ボックス 280"/>
        <xdr:cNvSpPr txBox="1"/>
      </xdr:nvSpPr>
      <xdr:spPr>
        <a:xfrm>
          <a:off x="14909800" y="1410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94041</xdr:rowOff>
    </xdr:from>
    <xdr:to>
      <xdr:col>21</xdr:col>
      <xdr:colOff>50800</xdr:colOff>
      <xdr:row>84</xdr:row>
      <xdr:rowOff>24191</xdr:rowOff>
    </xdr:to>
    <xdr:sp macro="" textlink="">
      <xdr:nvSpPr>
        <xdr:cNvPr id="282" name="円/楕円 281"/>
        <xdr:cNvSpPr/>
      </xdr:nvSpPr>
      <xdr:spPr>
        <a:xfrm>
          <a:off x="14351000" y="143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34368</xdr:rowOff>
    </xdr:from>
    <xdr:ext cx="762000" cy="259045"/>
    <xdr:sp macro="" textlink="">
      <xdr:nvSpPr>
        <xdr:cNvPr id="283" name="テキスト ボックス 282"/>
        <xdr:cNvSpPr txBox="1"/>
      </xdr:nvSpPr>
      <xdr:spPr>
        <a:xfrm>
          <a:off x="14020800" y="1409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18143</xdr:rowOff>
    </xdr:from>
    <xdr:to>
      <xdr:col>19</xdr:col>
      <xdr:colOff>533400</xdr:colOff>
      <xdr:row>88</xdr:row>
      <xdr:rowOff>119743</xdr:rowOff>
    </xdr:to>
    <xdr:sp macro="" textlink="">
      <xdr:nvSpPr>
        <xdr:cNvPr id="284" name="円/楕円 283"/>
        <xdr:cNvSpPr/>
      </xdr:nvSpPr>
      <xdr:spPr>
        <a:xfrm>
          <a:off x="13462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129920</xdr:rowOff>
    </xdr:from>
    <xdr:ext cx="762000" cy="259045"/>
    <xdr:sp macro="" textlink="">
      <xdr:nvSpPr>
        <xdr:cNvPr id="285" name="テキスト ボックス 284"/>
        <xdr:cNvSpPr txBox="1"/>
      </xdr:nvSpPr>
      <xdr:spPr>
        <a:xfrm>
          <a:off x="13131800" y="1487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27/56</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８年度における人口千人当たり職員数は、類似団体平均を０．７１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平成２８年度における職員数は１５１名であり、目標とする削減が図られてきたといえる。しかし、分母となる人口が急激に減少していることにより職員の削減数が効果として現われにくい状況になっている。</a:t>
          </a: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100457</xdr:rowOff>
    </xdr:from>
    <xdr:to>
      <xdr:col>24</xdr:col>
      <xdr:colOff>558800</xdr:colOff>
      <xdr:row>67</xdr:row>
      <xdr:rowOff>80814</xdr:rowOff>
    </xdr:to>
    <xdr:cxnSp macro="">
      <xdr:nvCxnSpPr>
        <xdr:cNvPr id="315" name="直線コネクタ 314"/>
        <xdr:cNvCxnSpPr/>
      </xdr:nvCxnSpPr>
      <xdr:spPr>
        <a:xfrm flipV="1">
          <a:off x="17018000" y="10044557"/>
          <a:ext cx="0" cy="1523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52891</xdr:rowOff>
    </xdr:from>
    <xdr:ext cx="762000" cy="259045"/>
    <xdr:sp macro="" textlink="">
      <xdr:nvSpPr>
        <xdr:cNvPr id="316" name="定員管理の状況最小値テキスト"/>
        <xdr:cNvSpPr txBox="1"/>
      </xdr:nvSpPr>
      <xdr:spPr>
        <a:xfrm>
          <a:off x="17106900" y="11540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24.61</a:t>
          </a:r>
          <a:endParaRPr kumimoji="1" lang="ja-JP" altLang="en-US" sz="1000" b="1">
            <a:latin typeface="ＭＳ Ｐゴシック"/>
          </a:endParaRPr>
        </a:p>
      </xdr:txBody>
    </xdr:sp>
    <xdr:clientData/>
  </xdr:oneCellAnchor>
  <xdr:twoCellAnchor>
    <xdr:from>
      <xdr:col>24</xdr:col>
      <xdr:colOff>469900</xdr:colOff>
      <xdr:row>67</xdr:row>
      <xdr:rowOff>80814</xdr:rowOff>
    </xdr:from>
    <xdr:to>
      <xdr:col>24</xdr:col>
      <xdr:colOff>647700</xdr:colOff>
      <xdr:row>67</xdr:row>
      <xdr:rowOff>80814</xdr:rowOff>
    </xdr:to>
    <xdr:cxnSp macro="">
      <xdr:nvCxnSpPr>
        <xdr:cNvPr id="317" name="直線コネクタ 316"/>
        <xdr:cNvCxnSpPr/>
      </xdr:nvCxnSpPr>
      <xdr:spPr>
        <a:xfrm>
          <a:off x="16929100" y="1156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15384</xdr:rowOff>
    </xdr:from>
    <xdr:ext cx="762000" cy="259045"/>
    <xdr:sp macro="" textlink="">
      <xdr:nvSpPr>
        <xdr:cNvPr id="318" name="定員管理の状況最大値テキスト"/>
        <xdr:cNvSpPr txBox="1"/>
      </xdr:nvSpPr>
      <xdr:spPr>
        <a:xfrm>
          <a:off x="17106900" y="978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5.67</a:t>
          </a:r>
          <a:endParaRPr kumimoji="1" lang="ja-JP" altLang="en-US" sz="1000" b="1">
            <a:latin typeface="ＭＳ Ｐゴシック"/>
          </a:endParaRPr>
        </a:p>
      </xdr:txBody>
    </xdr:sp>
    <xdr:clientData/>
  </xdr:oneCellAnchor>
  <xdr:twoCellAnchor>
    <xdr:from>
      <xdr:col>24</xdr:col>
      <xdr:colOff>469900</xdr:colOff>
      <xdr:row>58</xdr:row>
      <xdr:rowOff>100457</xdr:rowOff>
    </xdr:from>
    <xdr:to>
      <xdr:col>24</xdr:col>
      <xdr:colOff>647700</xdr:colOff>
      <xdr:row>58</xdr:row>
      <xdr:rowOff>100457</xdr:rowOff>
    </xdr:to>
    <xdr:cxnSp macro="">
      <xdr:nvCxnSpPr>
        <xdr:cNvPr id="319" name="直線コネクタ 318"/>
        <xdr:cNvCxnSpPr/>
      </xdr:nvCxnSpPr>
      <xdr:spPr>
        <a:xfrm>
          <a:off x="16929100" y="1004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43095</xdr:rowOff>
    </xdr:from>
    <xdr:to>
      <xdr:col>24</xdr:col>
      <xdr:colOff>558800</xdr:colOff>
      <xdr:row>60</xdr:row>
      <xdr:rowOff>64008</xdr:rowOff>
    </xdr:to>
    <xdr:cxnSp macro="">
      <xdr:nvCxnSpPr>
        <xdr:cNvPr id="320" name="直線コネクタ 319"/>
        <xdr:cNvCxnSpPr/>
      </xdr:nvCxnSpPr>
      <xdr:spPr>
        <a:xfrm>
          <a:off x="16179800" y="10330095"/>
          <a:ext cx="8382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42393</xdr:rowOff>
    </xdr:from>
    <xdr:ext cx="762000" cy="259045"/>
    <xdr:sp macro="" textlink="">
      <xdr:nvSpPr>
        <xdr:cNvPr id="321" name="定員管理の状況平均値テキスト"/>
        <xdr:cNvSpPr txBox="1"/>
      </xdr:nvSpPr>
      <xdr:spPr>
        <a:xfrm>
          <a:off x="17106900" y="103293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10.19</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70316</xdr:rowOff>
    </xdr:from>
    <xdr:to>
      <xdr:col>24</xdr:col>
      <xdr:colOff>609600</xdr:colOff>
      <xdr:row>61</xdr:row>
      <xdr:rowOff>466</xdr:rowOff>
    </xdr:to>
    <xdr:sp macro="" textlink="">
      <xdr:nvSpPr>
        <xdr:cNvPr id="322" name="フローチャート : 判断 321"/>
        <xdr:cNvSpPr/>
      </xdr:nvSpPr>
      <xdr:spPr>
        <a:xfrm>
          <a:off x="169672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35856</xdr:rowOff>
    </xdr:from>
    <xdr:to>
      <xdr:col>23</xdr:col>
      <xdr:colOff>406400</xdr:colOff>
      <xdr:row>60</xdr:row>
      <xdr:rowOff>43095</xdr:rowOff>
    </xdr:to>
    <xdr:cxnSp macro="">
      <xdr:nvCxnSpPr>
        <xdr:cNvPr id="323" name="直線コネクタ 322"/>
        <xdr:cNvCxnSpPr/>
      </xdr:nvCxnSpPr>
      <xdr:spPr>
        <a:xfrm>
          <a:off x="15290800" y="1032285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38946</xdr:rowOff>
    </xdr:from>
    <xdr:to>
      <xdr:col>23</xdr:col>
      <xdr:colOff>457200</xdr:colOff>
      <xdr:row>60</xdr:row>
      <xdr:rowOff>140546</xdr:rowOff>
    </xdr:to>
    <xdr:sp macro="" textlink="">
      <xdr:nvSpPr>
        <xdr:cNvPr id="324" name="フローチャート : 判断 323"/>
        <xdr:cNvSpPr/>
      </xdr:nvSpPr>
      <xdr:spPr>
        <a:xfrm>
          <a:off x="16129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125323</xdr:rowOff>
    </xdr:from>
    <xdr:ext cx="736600" cy="259045"/>
    <xdr:sp macro="" textlink="">
      <xdr:nvSpPr>
        <xdr:cNvPr id="325" name="テキスト ボックス 324"/>
        <xdr:cNvSpPr txBox="1"/>
      </xdr:nvSpPr>
      <xdr:spPr>
        <a:xfrm>
          <a:off x="15798800" y="10412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35856</xdr:rowOff>
    </xdr:from>
    <xdr:to>
      <xdr:col>22</xdr:col>
      <xdr:colOff>203200</xdr:colOff>
      <xdr:row>60</xdr:row>
      <xdr:rowOff>36661</xdr:rowOff>
    </xdr:to>
    <xdr:cxnSp macro="">
      <xdr:nvCxnSpPr>
        <xdr:cNvPr id="326" name="直線コネクタ 325"/>
        <xdr:cNvCxnSpPr/>
      </xdr:nvCxnSpPr>
      <xdr:spPr>
        <a:xfrm flipV="1">
          <a:off x="14401800" y="10322856"/>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128355</xdr:rowOff>
    </xdr:from>
    <xdr:to>
      <xdr:col>22</xdr:col>
      <xdr:colOff>254000</xdr:colOff>
      <xdr:row>60</xdr:row>
      <xdr:rowOff>58505</xdr:rowOff>
    </xdr:to>
    <xdr:sp macro="" textlink="">
      <xdr:nvSpPr>
        <xdr:cNvPr id="327" name="フローチャート : 判断 326"/>
        <xdr:cNvSpPr/>
      </xdr:nvSpPr>
      <xdr:spPr>
        <a:xfrm>
          <a:off x="15240000" y="1024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68682</xdr:rowOff>
    </xdr:from>
    <xdr:ext cx="762000" cy="259045"/>
    <xdr:sp macro="" textlink="">
      <xdr:nvSpPr>
        <xdr:cNvPr id="328" name="テキスト ボックス 327"/>
        <xdr:cNvSpPr txBox="1"/>
      </xdr:nvSpPr>
      <xdr:spPr>
        <a:xfrm>
          <a:off x="14909800" y="1001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17356</xdr:rowOff>
    </xdr:from>
    <xdr:to>
      <xdr:col>21</xdr:col>
      <xdr:colOff>0</xdr:colOff>
      <xdr:row>60</xdr:row>
      <xdr:rowOff>36661</xdr:rowOff>
    </xdr:to>
    <xdr:cxnSp macro="">
      <xdr:nvCxnSpPr>
        <xdr:cNvPr id="329" name="直線コネクタ 328"/>
        <xdr:cNvCxnSpPr/>
      </xdr:nvCxnSpPr>
      <xdr:spPr>
        <a:xfrm>
          <a:off x="13512800" y="10304356"/>
          <a:ext cx="889000" cy="1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128355</xdr:rowOff>
    </xdr:from>
    <xdr:to>
      <xdr:col>21</xdr:col>
      <xdr:colOff>50800</xdr:colOff>
      <xdr:row>60</xdr:row>
      <xdr:rowOff>58505</xdr:rowOff>
    </xdr:to>
    <xdr:sp macro="" textlink="">
      <xdr:nvSpPr>
        <xdr:cNvPr id="330" name="フローチャート : 判断 329"/>
        <xdr:cNvSpPr/>
      </xdr:nvSpPr>
      <xdr:spPr>
        <a:xfrm>
          <a:off x="14351000" y="1024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68682</xdr:rowOff>
    </xdr:from>
    <xdr:ext cx="762000" cy="259045"/>
    <xdr:sp macro="" textlink="">
      <xdr:nvSpPr>
        <xdr:cNvPr id="331" name="テキスト ボックス 330"/>
        <xdr:cNvSpPr txBox="1"/>
      </xdr:nvSpPr>
      <xdr:spPr>
        <a:xfrm>
          <a:off x="14020800" y="1001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131572</xdr:rowOff>
    </xdr:from>
    <xdr:to>
      <xdr:col>19</xdr:col>
      <xdr:colOff>533400</xdr:colOff>
      <xdr:row>60</xdr:row>
      <xdr:rowOff>61722</xdr:rowOff>
    </xdr:to>
    <xdr:sp macro="" textlink="">
      <xdr:nvSpPr>
        <xdr:cNvPr id="332" name="フローチャート : 判断 331"/>
        <xdr:cNvSpPr/>
      </xdr:nvSpPr>
      <xdr:spPr>
        <a:xfrm>
          <a:off x="13462000" y="1024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71899</xdr:rowOff>
    </xdr:from>
    <xdr:ext cx="762000" cy="259045"/>
    <xdr:sp macro="" textlink="">
      <xdr:nvSpPr>
        <xdr:cNvPr id="333" name="テキスト ボックス 332"/>
        <xdr:cNvSpPr txBox="1"/>
      </xdr:nvSpPr>
      <xdr:spPr>
        <a:xfrm>
          <a:off x="13131800" y="1001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13208</xdr:rowOff>
    </xdr:from>
    <xdr:to>
      <xdr:col>24</xdr:col>
      <xdr:colOff>609600</xdr:colOff>
      <xdr:row>60</xdr:row>
      <xdr:rowOff>114808</xdr:rowOff>
    </xdr:to>
    <xdr:sp macro="" textlink="">
      <xdr:nvSpPr>
        <xdr:cNvPr id="339" name="円/楕円 338"/>
        <xdr:cNvSpPr/>
      </xdr:nvSpPr>
      <xdr:spPr>
        <a:xfrm>
          <a:off x="16967200" y="103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29735</xdr:rowOff>
    </xdr:from>
    <xdr:ext cx="762000" cy="259045"/>
    <xdr:sp macro="" textlink="">
      <xdr:nvSpPr>
        <xdr:cNvPr id="340" name="定員管理の状況該当値テキスト"/>
        <xdr:cNvSpPr txBox="1"/>
      </xdr:nvSpPr>
      <xdr:spPr>
        <a:xfrm>
          <a:off x="17106900" y="10145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163745</xdr:rowOff>
    </xdr:from>
    <xdr:to>
      <xdr:col>23</xdr:col>
      <xdr:colOff>457200</xdr:colOff>
      <xdr:row>60</xdr:row>
      <xdr:rowOff>93895</xdr:rowOff>
    </xdr:to>
    <xdr:sp macro="" textlink="">
      <xdr:nvSpPr>
        <xdr:cNvPr id="341" name="円/楕円 340"/>
        <xdr:cNvSpPr/>
      </xdr:nvSpPr>
      <xdr:spPr>
        <a:xfrm>
          <a:off x="16129000" y="1027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104072</xdr:rowOff>
    </xdr:from>
    <xdr:ext cx="736600" cy="259045"/>
    <xdr:sp macro="" textlink="">
      <xdr:nvSpPr>
        <xdr:cNvPr id="342" name="テキスト ボックス 341"/>
        <xdr:cNvSpPr txBox="1"/>
      </xdr:nvSpPr>
      <xdr:spPr>
        <a:xfrm>
          <a:off x="15798800" y="10048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156506</xdr:rowOff>
    </xdr:from>
    <xdr:to>
      <xdr:col>22</xdr:col>
      <xdr:colOff>254000</xdr:colOff>
      <xdr:row>60</xdr:row>
      <xdr:rowOff>86656</xdr:rowOff>
    </xdr:to>
    <xdr:sp macro="" textlink="">
      <xdr:nvSpPr>
        <xdr:cNvPr id="343" name="円/楕円 342"/>
        <xdr:cNvSpPr/>
      </xdr:nvSpPr>
      <xdr:spPr>
        <a:xfrm>
          <a:off x="15240000" y="1027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71433</xdr:rowOff>
    </xdr:from>
    <xdr:ext cx="762000" cy="259045"/>
    <xdr:sp macro="" textlink="">
      <xdr:nvSpPr>
        <xdr:cNvPr id="344" name="テキスト ボックス 343"/>
        <xdr:cNvSpPr txBox="1"/>
      </xdr:nvSpPr>
      <xdr:spPr>
        <a:xfrm>
          <a:off x="14909800" y="1035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9.13</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157311</xdr:rowOff>
    </xdr:from>
    <xdr:to>
      <xdr:col>21</xdr:col>
      <xdr:colOff>50800</xdr:colOff>
      <xdr:row>60</xdr:row>
      <xdr:rowOff>87461</xdr:rowOff>
    </xdr:to>
    <xdr:sp macro="" textlink="">
      <xdr:nvSpPr>
        <xdr:cNvPr id="345" name="円/楕円 344"/>
        <xdr:cNvSpPr/>
      </xdr:nvSpPr>
      <xdr:spPr>
        <a:xfrm>
          <a:off x="14351000" y="1027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72238</xdr:rowOff>
    </xdr:from>
    <xdr:ext cx="762000" cy="259045"/>
    <xdr:sp macro="" textlink="">
      <xdr:nvSpPr>
        <xdr:cNvPr id="346" name="テキスト ボックス 345"/>
        <xdr:cNvSpPr txBox="1"/>
      </xdr:nvSpPr>
      <xdr:spPr>
        <a:xfrm>
          <a:off x="14020800" y="1035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138006</xdr:rowOff>
    </xdr:from>
    <xdr:to>
      <xdr:col>19</xdr:col>
      <xdr:colOff>533400</xdr:colOff>
      <xdr:row>60</xdr:row>
      <xdr:rowOff>68156</xdr:rowOff>
    </xdr:to>
    <xdr:sp macro="" textlink="">
      <xdr:nvSpPr>
        <xdr:cNvPr id="347" name="円/楕円 346"/>
        <xdr:cNvSpPr/>
      </xdr:nvSpPr>
      <xdr:spPr>
        <a:xfrm>
          <a:off x="13462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52933</xdr:rowOff>
    </xdr:from>
    <xdr:ext cx="762000" cy="259045"/>
    <xdr:sp macro="" textlink="">
      <xdr:nvSpPr>
        <xdr:cNvPr id="348" name="テキスト ボックス 347"/>
        <xdr:cNvSpPr txBox="1"/>
      </xdr:nvSpPr>
      <xdr:spPr>
        <a:xfrm>
          <a:off x="13131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21/56</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４ポイント改善が図られた。平成９年度～平成２８年度で合わせて約３７億円の繰上償還を行ってきたことにより、将来的な公債費負担の軽減を図ることができ、結果として実質公債費比率算出の基礎となる元利償還金を低く抑えることにつながった。平成２８年度は類似団体平均を１．２ポイント下回ることとなった。今後も将来負担額を見据えた借入を行い、財政の健全化を図っていく。</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76" name="テキスト ボックス 375"/>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8467</xdr:rowOff>
    </xdr:from>
    <xdr:to>
      <xdr:col>24</xdr:col>
      <xdr:colOff>558800</xdr:colOff>
      <xdr:row>45</xdr:row>
      <xdr:rowOff>74083</xdr:rowOff>
    </xdr:to>
    <xdr:cxnSp macro="">
      <xdr:nvCxnSpPr>
        <xdr:cNvPr id="378" name="直線コネクタ 377"/>
        <xdr:cNvCxnSpPr/>
      </xdr:nvCxnSpPr>
      <xdr:spPr>
        <a:xfrm flipV="1">
          <a:off x="17018000" y="6180667"/>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46160</xdr:rowOff>
    </xdr:from>
    <xdr:ext cx="762000" cy="259045"/>
    <xdr:sp macro="" textlink="">
      <xdr:nvSpPr>
        <xdr:cNvPr id="379"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24</xdr:col>
      <xdr:colOff>469900</xdr:colOff>
      <xdr:row>45</xdr:row>
      <xdr:rowOff>74083</xdr:rowOff>
    </xdr:from>
    <xdr:to>
      <xdr:col>24</xdr:col>
      <xdr:colOff>647700</xdr:colOff>
      <xdr:row>45</xdr:row>
      <xdr:rowOff>74083</xdr:rowOff>
    </xdr:to>
    <xdr:cxnSp macro="">
      <xdr:nvCxnSpPr>
        <xdr:cNvPr id="380" name="直線コネクタ 379"/>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94844</xdr:rowOff>
    </xdr:from>
    <xdr:ext cx="762000" cy="259045"/>
    <xdr:sp macro="" textlink="">
      <xdr:nvSpPr>
        <xdr:cNvPr id="381" name="公債費負担の状況最大値テキスト"/>
        <xdr:cNvSpPr txBox="1"/>
      </xdr:nvSpPr>
      <xdr:spPr>
        <a:xfrm>
          <a:off x="17106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a:t>
          </a:r>
          <a:endParaRPr kumimoji="1" lang="ja-JP" altLang="en-US" sz="1000" b="1">
            <a:latin typeface="ＭＳ Ｐゴシック"/>
          </a:endParaRPr>
        </a:p>
      </xdr:txBody>
    </xdr:sp>
    <xdr:clientData/>
  </xdr:oneCellAnchor>
  <xdr:twoCellAnchor>
    <xdr:from>
      <xdr:col>24</xdr:col>
      <xdr:colOff>469900</xdr:colOff>
      <xdr:row>36</xdr:row>
      <xdr:rowOff>8467</xdr:rowOff>
    </xdr:from>
    <xdr:to>
      <xdr:col>24</xdr:col>
      <xdr:colOff>647700</xdr:colOff>
      <xdr:row>36</xdr:row>
      <xdr:rowOff>8467</xdr:rowOff>
    </xdr:to>
    <xdr:cxnSp macro="">
      <xdr:nvCxnSpPr>
        <xdr:cNvPr id="382" name="直線コネクタ 381"/>
        <xdr:cNvCxnSpPr/>
      </xdr:nvCxnSpPr>
      <xdr:spPr>
        <a:xfrm>
          <a:off x="16929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164395</xdr:rowOff>
    </xdr:from>
    <xdr:to>
      <xdr:col>24</xdr:col>
      <xdr:colOff>558800</xdr:colOff>
      <xdr:row>40</xdr:row>
      <xdr:rowOff>46567</xdr:rowOff>
    </xdr:to>
    <xdr:cxnSp macro="">
      <xdr:nvCxnSpPr>
        <xdr:cNvPr id="383" name="直線コネクタ 382"/>
        <xdr:cNvCxnSpPr/>
      </xdr:nvCxnSpPr>
      <xdr:spPr>
        <a:xfrm flipV="1">
          <a:off x="16179800" y="6850945"/>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75088</xdr:rowOff>
    </xdr:from>
    <xdr:ext cx="762000" cy="259045"/>
    <xdr:sp macro="" textlink="">
      <xdr:nvSpPr>
        <xdr:cNvPr id="384" name="公債費負担の状況平均値テキスト"/>
        <xdr:cNvSpPr txBox="1"/>
      </xdr:nvSpPr>
      <xdr:spPr>
        <a:xfrm>
          <a:off x="17106900" y="693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103011</xdr:rowOff>
    </xdr:from>
    <xdr:to>
      <xdr:col>24</xdr:col>
      <xdr:colOff>609600</xdr:colOff>
      <xdr:row>41</xdr:row>
      <xdr:rowOff>33161</xdr:rowOff>
    </xdr:to>
    <xdr:sp macro="" textlink="">
      <xdr:nvSpPr>
        <xdr:cNvPr id="385" name="フローチャート : 判断 384"/>
        <xdr:cNvSpPr/>
      </xdr:nvSpPr>
      <xdr:spPr>
        <a:xfrm>
          <a:off x="16967200" y="696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46567</xdr:rowOff>
    </xdr:from>
    <xdr:to>
      <xdr:col>23</xdr:col>
      <xdr:colOff>406400</xdr:colOff>
      <xdr:row>40</xdr:row>
      <xdr:rowOff>127000</xdr:rowOff>
    </xdr:to>
    <xdr:cxnSp macro="">
      <xdr:nvCxnSpPr>
        <xdr:cNvPr id="386" name="直線コネクタ 385"/>
        <xdr:cNvCxnSpPr/>
      </xdr:nvCxnSpPr>
      <xdr:spPr>
        <a:xfrm flipV="1">
          <a:off x="15290800" y="690456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116417</xdr:rowOff>
    </xdr:from>
    <xdr:to>
      <xdr:col>23</xdr:col>
      <xdr:colOff>457200</xdr:colOff>
      <xdr:row>41</xdr:row>
      <xdr:rowOff>46567</xdr:rowOff>
    </xdr:to>
    <xdr:sp macro="" textlink="">
      <xdr:nvSpPr>
        <xdr:cNvPr id="387" name="フローチャート : 判断 386"/>
        <xdr:cNvSpPr/>
      </xdr:nvSpPr>
      <xdr:spPr>
        <a:xfrm>
          <a:off x="16129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31344</xdr:rowOff>
    </xdr:from>
    <xdr:ext cx="736600" cy="259045"/>
    <xdr:sp macro="" textlink="">
      <xdr:nvSpPr>
        <xdr:cNvPr id="388" name="テキスト ボックス 387"/>
        <xdr:cNvSpPr txBox="1"/>
      </xdr:nvSpPr>
      <xdr:spPr>
        <a:xfrm>
          <a:off x="15798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127000</xdr:rowOff>
    </xdr:from>
    <xdr:to>
      <xdr:col>22</xdr:col>
      <xdr:colOff>203200</xdr:colOff>
      <xdr:row>40</xdr:row>
      <xdr:rowOff>153811</xdr:rowOff>
    </xdr:to>
    <xdr:cxnSp macro="">
      <xdr:nvCxnSpPr>
        <xdr:cNvPr id="389" name="直線コネクタ 388"/>
        <xdr:cNvCxnSpPr/>
      </xdr:nvCxnSpPr>
      <xdr:spPr>
        <a:xfrm flipV="1">
          <a:off x="14401800" y="698500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92428</xdr:rowOff>
    </xdr:from>
    <xdr:to>
      <xdr:col>22</xdr:col>
      <xdr:colOff>254000</xdr:colOff>
      <xdr:row>42</xdr:row>
      <xdr:rowOff>22578</xdr:rowOff>
    </xdr:to>
    <xdr:sp macro="" textlink="">
      <xdr:nvSpPr>
        <xdr:cNvPr id="390" name="フローチャート : 判断 389"/>
        <xdr:cNvSpPr/>
      </xdr:nvSpPr>
      <xdr:spPr>
        <a:xfrm>
          <a:off x="15240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7355</xdr:rowOff>
    </xdr:from>
    <xdr:ext cx="762000" cy="259045"/>
    <xdr:sp macro="" textlink="">
      <xdr:nvSpPr>
        <xdr:cNvPr id="391" name="テキスト ボックス 390"/>
        <xdr:cNvSpPr txBox="1"/>
      </xdr:nvSpPr>
      <xdr:spPr>
        <a:xfrm>
          <a:off x="14909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153811</xdr:rowOff>
    </xdr:from>
    <xdr:to>
      <xdr:col>21</xdr:col>
      <xdr:colOff>0</xdr:colOff>
      <xdr:row>41</xdr:row>
      <xdr:rowOff>62795</xdr:rowOff>
    </xdr:to>
    <xdr:cxnSp macro="">
      <xdr:nvCxnSpPr>
        <xdr:cNvPr id="392" name="直線コネクタ 391"/>
        <xdr:cNvCxnSpPr/>
      </xdr:nvCxnSpPr>
      <xdr:spPr>
        <a:xfrm flipV="1">
          <a:off x="13512800" y="701181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28222</xdr:rowOff>
    </xdr:from>
    <xdr:to>
      <xdr:col>21</xdr:col>
      <xdr:colOff>50800</xdr:colOff>
      <xdr:row>42</xdr:row>
      <xdr:rowOff>129822</xdr:rowOff>
    </xdr:to>
    <xdr:sp macro="" textlink="">
      <xdr:nvSpPr>
        <xdr:cNvPr id="393" name="フローチャート : 判断 392"/>
        <xdr:cNvSpPr/>
      </xdr:nvSpPr>
      <xdr:spPr>
        <a:xfrm>
          <a:off x="14351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114599</xdr:rowOff>
    </xdr:from>
    <xdr:ext cx="762000" cy="259045"/>
    <xdr:sp macro="" textlink="">
      <xdr:nvSpPr>
        <xdr:cNvPr id="394" name="テキスト ボックス 393"/>
        <xdr:cNvSpPr txBox="1"/>
      </xdr:nvSpPr>
      <xdr:spPr>
        <a:xfrm>
          <a:off x="14020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95250</xdr:rowOff>
    </xdr:from>
    <xdr:to>
      <xdr:col>19</xdr:col>
      <xdr:colOff>533400</xdr:colOff>
      <xdr:row>43</xdr:row>
      <xdr:rowOff>25400</xdr:rowOff>
    </xdr:to>
    <xdr:sp macro="" textlink="">
      <xdr:nvSpPr>
        <xdr:cNvPr id="395" name="フローチャート : 判断 394"/>
        <xdr:cNvSpPr/>
      </xdr:nvSpPr>
      <xdr:spPr>
        <a:xfrm>
          <a:off x="13462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10177</xdr:rowOff>
    </xdr:from>
    <xdr:ext cx="762000" cy="259045"/>
    <xdr:sp macro="" textlink="">
      <xdr:nvSpPr>
        <xdr:cNvPr id="396" name="テキスト ボックス 395"/>
        <xdr:cNvSpPr txBox="1"/>
      </xdr:nvSpPr>
      <xdr:spPr>
        <a:xfrm>
          <a:off x="13131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113595</xdr:rowOff>
    </xdr:from>
    <xdr:to>
      <xdr:col>24</xdr:col>
      <xdr:colOff>609600</xdr:colOff>
      <xdr:row>40</xdr:row>
      <xdr:rowOff>43745</xdr:rowOff>
    </xdr:to>
    <xdr:sp macro="" textlink="">
      <xdr:nvSpPr>
        <xdr:cNvPr id="402" name="円/楕円 401"/>
        <xdr:cNvSpPr/>
      </xdr:nvSpPr>
      <xdr:spPr>
        <a:xfrm>
          <a:off x="169672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130122</xdr:rowOff>
    </xdr:from>
    <xdr:ext cx="762000" cy="259045"/>
    <xdr:sp macro="" textlink="">
      <xdr:nvSpPr>
        <xdr:cNvPr id="403" name="公債費負担の状況該当値テキスト"/>
        <xdr:cNvSpPr txBox="1"/>
      </xdr:nvSpPr>
      <xdr:spPr>
        <a:xfrm>
          <a:off x="17106900" y="66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167217</xdr:rowOff>
    </xdr:from>
    <xdr:to>
      <xdr:col>23</xdr:col>
      <xdr:colOff>457200</xdr:colOff>
      <xdr:row>40</xdr:row>
      <xdr:rowOff>97367</xdr:rowOff>
    </xdr:to>
    <xdr:sp macro="" textlink="">
      <xdr:nvSpPr>
        <xdr:cNvPr id="404" name="円/楕円 403"/>
        <xdr:cNvSpPr/>
      </xdr:nvSpPr>
      <xdr:spPr>
        <a:xfrm>
          <a:off x="16129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107544</xdr:rowOff>
    </xdr:from>
    <xdr:ext cx="736600" cy="259045"/>
    <xdr:sp macro="" textlink="">
      <xdr:nvSpPr>
        <xdr:cNvPr id="405" name="テキスト ボックス 404"/>
        <xdr:cNvSpPr txBox="1"/>
      </xdr:nvSpPr>
      <xdr:spPr>
        <a:xfrm>
          <a:off x="15798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76200</xdr:rowOff>
    </xdr:from>
    <xdr:to>
      <xdr:col>22</xdr:col>
      <xdr:colOff>254000</xdr:colOff>
      <xdr:row>41</xdr:row>
      <xdr:rowOff>6350</xdr:rowOff>
    </xdr:to>
    <xdr:sp macro="" textlink="">
      <xdr:nvSpPr>
        <xdr:cNvPr id="406" name="円/楕円 405"/>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16527</xdr:rowOff>
    </xdr:from>
    <xdr:ext cx="762000" cy="259045"/>
    <xdr:sp macro="" textlink="">
      <xdr:nvSpPr>
        <xdr:cNvPr id="407" name="テキスト ボックス 406"/>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103011</xdr:rowOff>
    </xdr:from>
    <xdr:to>
      <xdr:col>21</xdr:col>
      <xdr:colOff>50800</xdr:colOff>
      <xdr:row>41</xdr:row>
      <xdr:rowOff>33161</xdr:rowOff>
    </xdr:to>
    <xdr:sp macro="" textlink="">
      <xdr:nvSpPr>
        <xdr:cNvPr id="408" name="円/楕円 407"/>
        <xdr:cNvSpPr/>
      </xdr:nvSpPr>
      <xdr:spPr>
        <a:xfrm>
          <a:off x="14351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43338</xdr:rowOff>
    </xdr:from>
    <xdr:ext cx="762000" cy="259045"/>
    <xdr:sp macro="" textlink="">
      <xdr:nvSpPr>
        <xdr:cNvPr id="409" name="テキスト ボックス 408"/>
        <xdr:cNvSpPr txBox="1"/>
      </xdr:nvSpPr>
      <xdr:spPr>
        <a:xfrm>
          <a:off x="14020800" y="672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11995</xdr:rowOff>
    </xdr:from>
    <xdr:to>
      <xdr:col>19</xdr:col>
      <xdr:colOff>533400</xdr:colOff>
      <xdr:row>41</xdr:row>
      <xdr:rowOff>113595</xdr:rowOff>
    </xdr:to>
    <xdr:sp macro="" textlink="">
      <xdr:nvSpPr>
        <xdr:cNvPr id="410" name="円/楕円 409"/>
        <xdr:cNvSpPr/>
      </xdr:nvSpPr>
      <xdr:spPr>
        <a:xfrm>
          <a:off x="13462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123772</xdr:rowOff>
    </xdr:from>
    <xdr:ext cx="762000" cy="259045"/>
    <xdr:sp macro="" textlink="">
      <xdr:nvSpPr>
        <xdr:cNvPr id="411" name="テキスト ボックス 410"/>
        <xdr:cNvSpPr txBox="1"/>
      </xdr:nvSpPr>
      <xdr:spPr>
        <a:xfrm>
          <a:off x="13131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[50.1%]</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33/56</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１０．６ポイント増加し、類似団体平均を１０．６ポイント上回っている。この要因として、将来負担すべき地方債の現在高の繰上償還に取り組んでいるものの、老朽化により更新時期を迎えた公共施設へ対応するため、地方債を増発せざるを得ないこと、加えて、下水道会計での起債残高の増嵩が将来負担比率を押し上げる要因になっていると分析している。</a:t>
          </a:r>
        </a:p>
      </xdr:txBody>
    </xdr:sp>
    <xdr:clientData/>
  </xdr:twoCellAnchor>
  <xdr:oneCellAnchor>
    <xdr:from>
      <xdr:col>18</xdr:col>
      <xdr:colOff>444500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8" name="直線コネクタ 427"/>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9" name="テキスト ボックス 428"/>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30" name="直線コネクタ 429"/>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31" name="テキスト ボックス 430"/>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32" name="直線コネクタ 431"/>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33" name="テキスト ボックス 432"/>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34" name="直線コネクタ 433"/>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35" name="テキスト ボックス 434"/>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6" name="直線コネクタ 435"/>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7" name="テキスト ボックス 436"/>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8" name="直線コネクタ 437"/>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9" name="テキスト ボックス 438"/>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22</xdr:row>
      <xdr:rowOff>101721</xdr:rowOff>
    </xdr:to>
    <xdr:cxnSp macro="">
      <xdr:nvCxnSpPr>
        <xdr:cNvPr id="442" name="直線コネクタ 441"/>
        <xdr:cNvCxnSpPr/>
      </xdr:nvCxnSpPr>
      <xdr:spPr>
        <a:xfrm flipV="1">
          <a:off x="17018000" y="2313214"/>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73798</xdr:rowOff>
    </xdr:from>
    <xdr:ext cx="762000" cy="259045"/>
    <xdr:sp macro="" textlink="">
      <xdr:nvSpPr>
        <xdr:cNvPr id="443" name="将来負担の状況最小値テキスト"/>
        <xdr:cNvSpPr txBox="1"/>
      </xdr:nvSpPr>
      <xdr:spPr>
        <a:xfrm>
          <a:off x="17106900" y="384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135.8</a:t>
          </a:r>
          <a:endParaRPr kumimoji="1" lang="ja-JP" altLang="en-US" sz="1000" b="1">
            <a:latin typeface="ＭＳ Ｐゴシック"/>
          </a:endParaRPr>
        </a:p>
      </xdr:txBody>
    </xdr:sp>
    <xdr:clientData/>
  </xdr:oneCellAnchor>
  <xdr:twoCellAnchor>
    <xdr:from>
      <xdr:col>24</xdr:col>
      <xdr:colOff>469900</xdr:colOff>
      <xdr:row>22</xdr:row>
      <xdr:rowOff>101721</xdr:rowOff>
    </xdr:from>
    <xdr:to>
      <xdr:col>24</xdr:col>
      <xdr:colOff>647700</xdr:colOff>
      <xdr:row>22</xdr:row>
      <xdr:rowOff>101721</xdr:rowOff>
    </xdr:to>
    <xdr:cxnSp macro="">
      <xdr:nvCxnSpPr>
        <xdr:cNvPr id="444" name="直線コネクタ 443"/>
        <xdr:cNvCxnSpPr/>
      </xdr:nvCxnSpPr>
      <xdr:spPr>
        <a:xfrm>
          <a:off x="16929100" y="3873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170741</xdr:rowOff>
    </xdr:from>
    <xdr:ext cx="762000" cy="259045"/>
    <xdr:sp macro="" textlink="">
      <xdr:nvSpPr>
        <xdr:cNvPr id="445"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46" name="直線コネクタ 445"/>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23888</xdr:rowOff>
    </xdr:from>
    <xdr:to>
      <xdr:col>24</xdr:col>
      <xdr:colOff>558800</xdr:colOff>
      <xdr:row>16</xdr:row>
      <xdr:rowOff>145687</xdr:rowOff>
    </xdr:to>
    <xdr:cxnSp macro="">
      <xdr:nvCxnSpPr>
        <xdr:cNvPr id="447" name="直線コネクタ 446"/>
        <xdr:cNvCxnSpPr/>
      </xdr:nvCxnSpPr>
      <xdr:spPr>
        <a:xfrm>
          <a:off x="16179800" y="2767088"/>
          <a:ext cx="838200" cy="12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149575</xdr:rowOff>
    </xdr:from>
    <xdr:ext cx="762000" cy="259045"/>
    <xdr:sp macro="" textlink="">
      <xdr:nvSpPr>
        <xdr:cNvPr id="448" name="将来負担の状況平均値テキスト"/>
        <xdr:cNvSpPr txBox="1"/>
      </xdr:nvSpPr>
      <xdr:spPr>
        <a:xfrm>
          <a:off x="17106900" y="2549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38.5</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133048</xdr:rowOff>
    </xdr:from>
    <xdr:to>
      <xdr:col>24</xdr:col>
      <xdr:colOff>609600</xdr:colOff>
      <xdr:row>16</xdr:row>
      <xdr:rowOff>63198</xdr:rowOff>
    </xdr:to>
    <xdr:sp macro="" textlink="">
      <xdr:nvSpPr>
        <xdr:cNvPr id="449" name="フローチャート : 判断 448"/>
        <xdr:cNvSpPr/>
      </xdr:nvSpPr>
      <xdr:spPr>
        <a:xfrm>
          <a:off x="169672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23888</xdr:rowOff>
    </xdr:from>
    <xdr:to>
      <xdr:col>23</xdr:col>
      <xdr:colOff>406400</xdr:colOff>
      <xdr:row>16</xdr:row>
      <xdr:rowOff>153731</xdr:rowOff>
    </xdr:to>
    <xdr:cxnSp macro="">
      <xdr:nvCxnSpPr>
        <xdr:cNvPr id="450" name="直線コネクタ 449"/>
        <xdr:cNvCxnSpPr/>
      </xdr:nvCxnSpPr>
      <xdr:spPr>
        <a:xfrm flipV="1">
          <a:off x="15290800" y="2767088"/>
          <a:ext cx="889000" cy="12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94222</xdr:rowOff>
    </xdr:from>
    <xdr:to>
      <xdr:col>23</xdr:col>
      <xdr:colOff>457200</xdr:colOff>
      <xdr:row>15</xdr:row>
      <xdr:rowOff>24372</xdr:rowOff>
    </xdr:to>
    <xdr:sp macro="" textlink="">
      <xdr:nvSpPr>
        <xdr:cNvPr id="451" name="フローチャート : 判断 450"/>
        <xdr:cNvSpPr/>
      </xdr:nvSpPr>
      <xdr:spPr>
        <a:xfrm>
          <a:off x="16129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34549</xdr:rowOff>
    </xdr:from>
    <xdr:ext cx="736600" cy="259045"/>
    <xdr:sp macro="" textlink="">
      <xdr:nvSpPr>
        <xdr:cNvPr id="452" name="テキスト ボックス 451"/>
        <xdr:cNvSpPr txBox="1"/>
      </xdr:nvSpPr>
      <xdr:spPr>
        <a:xfrm>
          <a:off x="15798800" y="2263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115812</xdr:rowOff>
    </xdr:from>
    <xdr:to>
      <xdr:col>22</xdr:col>
      <xdr:colOff>203200</xdr:colOff>
      <xdr:row>16</xdr:row>
      <xdr:rowOff>153731</xdr:rowOff>
    </xdr:to>
    <xdr:cxnSp macro="">
      <xdr:nvCxnSpPr>
        <xdr:cNvPr id="453" name="直線コネクタ 452"/>
        <xdr:cNvCxnSpPr/>
      </xdr:nvCxnSpPr>
      <xdr:spPr>
        <a:xfrm>
          <a:off x="14401800" y="2859012"/>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78800</xdr:rowOff>
    </xdr:from>
    <xdr:to>
      <xdr:col>22</xdr:col>
      <xdr:colOff>254000</xdr:colOff>
      <xdr:row>17</xdr:row>
      <xdr:rowOff>8950</xdr:rowOff>
    </xdr:to>
    <xdr:sp macro="" textlink="">
      <xdr:nvSpPr>
        <xdr:cNvPr id="454" name="フローチャート : 判断 453"/>
        <xdr:cNvSpPr/>
      </xdr:nvSpPr>
      <xdr:spPr>
        <a:xfrm>
          <a:off x="15240000" y="282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19127</xdr:rowOff>
    </xdr:from>
    <xdr:ext cx="762000" cy="259045"/>
    <xdr:sp macro="" textlink="">
      <xdr:nvSpPr>
        <xdr:cNvPr id="455" name="テキスト ボックス 454"/>
        <xdr:cNvSpPr txBox="1"/>
      </xdr:nvSpPr>
      <xdr:spPr>
        <a:xfrm>
          <a:off x="14909800" y="259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48.7</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115812</xdr:rowOff>
    </xdr:from>
    <xdr:to>
      <xdr:col>21</xdr:col>
      <xdr:colOff>0</xdr:colOff>
      <xdr:row>17</xdr:row>
      <xdr:rowOff>123613</xdr:rowOff>
    </xdr:to>
    <xdr:cxnSp macro="">
      <xdr:nvCxnSpPr>
        <xdr:cNvPr id="456" name="直線コネクタ 455"/>
        <xdr:cNvCxnSpPr/>
      </xdr:nvCxnSpPr>
      <xdr:spPr>
        <a:xfrm flipV="1">
          <a:off x="13512800" y="2859012"/>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146594</xdr:rowOff>
    </xdr:from>
    <xdr:to>
      <xdr:col>21</xdr:col>
      <xdr:colOff>50800</xdr:colOff>
      <xdr:row>17</xdr:row>
      <xdr:rowOff>76744</xdr:rowOff>
    </xdr:to>
    <xdr:sp macro="" textlink="">
      <xdr:nvSpPr>
        <xdr:cNvPr id="457" name="フローチャート : 判断 456"/>
        <xdr:cNvSpPr/>
      </xdr:nvSpPr>
      <xdr:spPr>
        <a:xfrm>
          <a:off x="14351000" y="288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61521</xdr:rowOff>
    </xdr:from>
    <xdr:ext cx="762000" cy="259045"/>
    <xdr:sp macro="" textlink="">
      <xdr:nvSpPr>
        <xdr:cNvPr id="458" name="テキスト ボックス 457"/>
        <xdr:cNvSpPr txBox="1"/>
      </xdr:nvSpPr>
      <xdr:spPr>
        <a:xfrm>
          <a:off x="14020800" y="297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52131</xdr:rowOff>
    </xdr:from>
    <xdr:to>
      <xdr:col>19</xdr:col>
      <xdr:colOff>533400</xdr:colOff>
      <xdr:row>17</xdr:row>
      <xdr:rowOff>153731</xdr:rowOff>
    </xdr:to>
    <xdr:sp macro="" textlink="">
      <xdr:nvSpPr>
        <xdr:cNvPr id="459" name="フローチャート : 判断 458"/>
        <xdr:cNvSpPr/>
      </xdr:nvSpPr>
      <xdr:spPr>
        <a:xfrm>
          <a:off x="13462000" y="296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163908</xdr:rowOff>
    </xdr:from>
    <xdr:ext cx="762000" cy="259045"/>
    <xdr:sp macro="" textlink="">
      <xdr:nvSpPr>
        <xdr:cNvPr id="460" name="テキスト ボックス 459"/>
        <xdr:cNvSpPr txBox="1"/>
      </xdr:nvSpPr>
      <xdr:spPr>
        <a:xfrm>
          <a:off x="13131800" y="2735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16</xdr:row>
      <xdr:rowOff>94887</xdr:rowOff>
    </xdr:from>
    <xdr:to>
      <xdr:col>24</xdr:col>
      <xdr:colOff>609600</xdr:colOff>
      <xdr:row>17</xdr:row>
      <xdr:rowOff>25037</xdr:rowOff>
    </xdr:to>
    <xdr:sp macro="" textlink="">
      <xdr:nvSpPr>
        <xdr:cNvPr id="466" name="円/楕円 465"/>
        <xdr:cNvSpPr/>
      </xdr:nvSpPr>
      <xdr:spPr>
        <a:xfrm>
          <a:off x="16967200" y="283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66964</xdr:rowOff>
    </xdr:from>
    <xdr:ext cx="762000" cy="259045"/>
    <xdr:sp macro="" textlink="">
      <xdr:nvSpPr>
        <xdr:cNvPr id="467" name="将来負担の状況該当値テキスト"/>
        <xdr:cNvSpPr txBox="1"/>
      </xdr:nvSpPr>
      <xdr:spPr>
        <a:xfrm>
          <a:off x="17106900" y="2810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50.1</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144538</xdr:rowOff>
    </xdr:from>
    <xdr:to>
      <xdr:col>23</xdr:col>
      <xdr:colOff>457200</xdr:colOff>
      <xdr:row>16</xdr:row>
      <xdr:rowOff>74688</xdr:rowOff>
    </xdr:to>
    <xdr:sp macro="" textlink="">
      <xdr:nvSpPr>
        <xdr:cNvPr id="468" name="円/楕円 467"/>
        <xdr:cNvSpPr/>
      </xdr:nvSpPr>
      <xdr:spPr>
        <a:xfrm>
          <a:off x="16129000" y="271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59465</xdr:rowOff>
    </xdr:from>
    <xdr:ext cx="736600" cy="259045"/>
    <xdr:sp macro="" textlink="">
      <xdr:nvSpPr>
        <xdr:cNvPr id="469" name="テキスト ボックス 468"/>
        <xdr:cNvSpPr txBox="1"/>
      </xdr:nvSpPr>
      <xdr:spPr>
        <a:xfrm>
          <a:off x="15798800" y="280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39.5</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102931</xdr:rowOff>
    </xdr:from>
    <xdr:to>
      <xdr:col>22</xdr:col>
      <xdr:colOff>254000</xdr:colOff>
      <xdr:row>17</xdr:row>
      <xdr:rowOff>33081</xdr:rowOff>
    </xdr:to>
    <xdr:sp macro="" textlink="">
      <xdr:nvSpPr>
        <xdr:cNvPr id="470" name="円/楕円 469"/>
        <xdr:cNvSpPr/>
      </xdr:nvSpPr>
      <xdr:spPr>
        <a:xfrm>
          <a:off x="15240000" y="284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17858</xdr:rowOff>
    </xdr:from>
    <xdr:ext cx="762000" cy="259045"/>
    <xdr:sp macro="" textlink="">
      <xdr:nvSpPr>
        <xdr:cNvPr id="471" name="テキスト ボックス 470"/>
        <xdr:cNvSpPr txBox="1"/>
      </xdr:nvSpPr>
      <xdr:spPr>
        <a:xfrm>
          <a:off x="14909800" y="2932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50.8</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65012</xdr:rowOff>
    </xdr:from>
    <xdr:to>
      <xdr:col>21</xdr:col>
      <xdr:colOff>50800</xdr:colOff>
      <xdr:row>16</xdr:row>
      <xdr:rowOff>166612</xdr:rowOff>
    </xdr:to>
    <xdr:sp macro="" textlink="">
      <xdr:nvSpPr>
        <xdr:cNvPr id="472" name="円/楕円 471"/>
        <xdr:cNvSpPr/>
      </xdr:nvSpPr>
      <xdr:spPr>
        <a:xfrm>
          <a:off x="14351000" y="280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5339</xdr:rowOff>
    </xdr:from>
    <xdr:ext cx="762000" cy="259045"/>
    <xdr:sp macro="" textlink="">
      <xdr:nvSpPr>
        <xdr:cNvPr id="473" name="テキスト ボックス 472"/>
        <xdr:cNvSpPr txBox="1"/>
      </xdr:nvSpPr>
      <xdr:spPr>
        <a:xfrm>
          <a:off x="14020800" y="257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47.5</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72813</xdr:rowOff>
    </xdr:from>
    <xdr:to>
      <xdr:col>19</xdr:col>
      <xdr:colOff>533400</xdr:colOff>
      <xdr:row>18</xdr:row>
      <xdr:rowOff>2963</xdr:rowOff>
    </xdr:to>
    <xdr:sp macro="" textlink="">
      <xdr:nvSpPr>
        <xdr:cNvPr id="474" name="円/楕円 473"/>
        <xdr:cNvSpPr/>
      </xdr:nvSpPr>
      <xdr:spPr>
        <a:xfrm>
          <a:off x="13462000" y="298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159190</xdr:rowOff>
    </xdr:from>
    <xdr:ext cx="762000" cy="259045"/>
    <xdr:sp macro="" textlink="">
      <xdr:nvSpPr>
        <xdr:cNvPr id="475" name="テキスト ボックス 474"/>
        <xdr:cNvSpPr txBox="1"/>
      </xdr:nvSpPr>
      <xdr:spPr>
        <a:xfrm>
          <a:off x="13131800" y="307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14,340
14,291
208.39
8,942,806
8,423,802
447,179
4,849,315
8,111,766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8.0
50.1</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21/56</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平成１７年度に策定した「遊佐町まちづくり再編プラン」に基づき、職員数を以後１０年間で４０名以上削減するという目標に従い、平成２８年度までに目標値を超える削減が達成された。このことにより、経常収支比率の人件費分は低下している。平成２８年度においては、類似団体平均よりも０．１ポイント低い数値を示しており、現在のところは良好であるが、今後は大幅な人員削減が見込めないことから、現状数値を維持できるよう行財政改革に努めていく。</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46990</xdr:rowOff>
    </xdr:from>
    <xdr:to>
      <xdr:col>7</xdr:col>
      <xdr:colOff>15875</xdr:colOff>
      <xdr:row>40</xdr:row>
      <xdr:rowOff>104140</xdr:rowOff>
    </xdr:to>
    <xdr:cxnSp macro="">
      <xdr:nvCxnSpPr>
        <xdr:cNvPr id="61" name="直線コネクタ 60"/>
        <xdr:cNvCxnSpPr/>
      </xdr:nvCxnSpPr>
      <xdr:spPr>
        <a:xfrm flipV="1">
          <a:off x="4826000" y="57048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76217</xdr:rowOff>
    </xdr:from>
    <xdr:ext cx="762000" cy="259045"/>
    <xdr:sp macro="" textlink="">
      <xdr:nvSpPr>
        <xdr:cNvPr id="62" name="人件費最小値テキスト"/>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32.2</a:t>
          </a:r>
          <a:endParaRPr kumimoji="1" lang="ja-JP" altLang="en-US" sz="1000" b="1">
            <a:latin typeface="ＭＳ Ｐゴシック"/>
          </a:endParaRPr>
        </a:p>
      </xdr:txBody>
    </xdr:sp>
    <xdr:clientData/>
  </xdr:oneCellAnchor>
  <xdr:twoCellAnchor>
    <xdr:from>
      <xdr:col>6</xdr:col>
      <xdr:colOff>612775</xdr:colOff>
      <xdr:row>40</xdr:row>
      <xdr:rowOff>104140</xdr:rowOff>
    </xdr:from>
    <xdr:to>
      <xdr:col>7</xdr:col>
      <xdr:colOff>104775</xdr:colOff>
      <xdr:row>40</xdr:row>
      <xdr:rowOff>104140</xdr:rowOff>
    </xdr:to>
    <xdr:cxnSp macro="">
      <xdr:nvCxnSpPr>
        <xdr:cNvPr id="63" name="直線コネクタ 62"/>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133367</xdr:rowOff>
    </xdr:from>
    <xdr:ext cx="762000" cy="259045"/>
    <xdr:sp macro="" textlink="">
      <xdr:nvSpPr>
        <xdr:cNvPr id="64" name="人件費最大値テキスト"/>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6</xdr:col>
      <xdr:colOff>612775</xdr:colOff>
      <xdr:row>33</xdr:row>
      <xdr:rowOff>46990</xdr:rowOff>
    </xdr:from>
    <xdr:to>
      <xdr:col>7</xdr:col>
      <xdr:colOff>104775</xdr:colOff>
      <xdr:row>33</xdr:row>
      <xdr:rowOff>46990</xdr:rowOff>
    </xdr:to>
    <xdr:cxnSp macro="">
      <xdr:nvCxnSpPr>
        <xdr:cNvPr id="65" name="直線コネクタ 64"/>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161290</xdr:rowOff>
    </xdr:from>
    <xdr:to>
      <xdr:col>7</xdr:col>
      <xdr:colOff>15875</xdr:colOff>
      <xdr:row>36</xdr:row>
      <xdr:rowOff>20320</xdr:rowOff>
    </xdr:to>
    <xdr:cxnSp macro="">
      <xdr:nvCxnSpPr>
        <xdr:cNvPr id="66" name="直線コネクタ 65"/>
        <xdr:cNvCxnSpPr/>
      </xdr:nvCxnSpPr>
      <xdr:spPr>
        <a:xfrm>
          <a:off x="3987800" y="61620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120667</xdr:rowOff>
    </xdr:from>
    <xdr:ext cx="762000" cy="259045"/>
    <xdr:sp macro="" textlink="">
      <xdr:nvSpPr>
        <xdr:cNvPr id="67" name="人件費平均値テキスト"/>
        <xdr:cNvSpPr txBox="1"/>
      </xdr:nvSpPr>
      <xdr:spPr>
        <a:xfrm>
          <a:off x="4914900" y="6121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22.2</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148590</xdr:rowOff>
    </xdr:from>
    <xdr:to>
      <xdr:col>7</xdr:col>
      <xdr:colOff>66675</xdr:colOff>
      <xdr:row>36</xdr:row>
      <xdr:rowOff>78740</xdr:rowOff>
    </xdr:to>
    <xdr:sp macro="" textlink="">
      <xdr:nvSpPr>
        <xdr:cNvPr id="68" name="フローチャート : 判断 67"/>
        <xdr:cNvSpPr/>
      </xdr:nvSpPr>
      <xdr:spPr>
        <a:xfrm>
          <a:off x="47752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161290</xdr:rowOff>
    </xdr:from>
    <xdr:to>
      <xdr:col>5</xdr:col>
      <xdr:colOff>549275</xdr:colOff>
      <xdr:row>36</xdr:row>
      <xdr:rowOff>27940</xdr:rowOff>
    </xdr:to>
    <xdr:cxnSp macro="">
      <xdr:nvCxnSpPr>
        <xdr:cNvPr id="69" name="直線コネクタ 68"/>
        <xdr:cNvCxnSpPr/>
      </xdr:nvCxnSpPr>
      <xdr:spPr>
        <a:xfrm flipV="1">
          <a:off x="3098800" y="61620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133350</xdr:rowOff>
    </xdr:from>
    <xdr:to>
      <xdr:col>5</xdr:col>
      <xdr:colOff>600075</xdr:colOff>
      <xdr:row>36</xdr:row>
      <xdr:rowOff>63500</xdr:rowOff>
    </xdr:to>
    <xdr:sp macro="" textlink="">
      <xdr:nvSpPr>
        <xdr:cNvPr id="70" name="フローチャート : 判断 69"/>
        <xdr:cNvSpPr/>
      </xdr:nvSpPr>
      <xdr:spPr>
        <a:xfrm>
          <a:off x="3937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48277</xdr:rowOff>
    </xdr:from>
    <xdr:ext cx="736600" cy="259045"/>
    <xdr:sp macro="" textlink="">
      <xdr:nvSpPr>
        <xdr:cNvPr id="71" name="テキスト ボックス 70"/>
        <xdr:cNvSpPr txBox="1"/>
      </xdr:nvSpPr>
      <xdr:spPr>
        <a:xfrm>
          <a:off x="3606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12700</xdr:rowOff>
    </xdr:from>
    <xdr:to>
      <xdr:col>4</xdr:col>
      <xdr:colOff>346075</xdr:colOff>
      <xdr:row>36</xdr:row>
      <xdr:rowOff>27940</xdr:rowOff>
    </xdr:to>
    <xdr:cxnSp macro="">
      <xdr:nvCxnSpPr>
        <xdr:cNvPr id="72" name="直線コネクタ 71"/>
        <xdr:cNvCxnSpPr/>
      </xdr:nvCxnSpPr>
      <xdr:spPr>
        <a:xfrm>
          <a:off x="2209800" y="6184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99060</xdr:rowOff>
    </xdr:from>
    <xdr:to>
      <xdr:col>4</xdr:col>
      <xdr:colOff>396875</xdr:colOff>
      <xdr:row>37</xdr:row>
      <xdr:rowOff>29210</xdr:rowOff>
    </xdr:to>
    <xdr:sp macro="" textlink="">
      <xdr:nvSpPr>
        <xdr:cNvPr id="73" name="フローチャート :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13987</xdr:rowOff>
    </xdr:from>
    <xdr:ext cx="762000" cy="259045"/>
    <xdr:sp macro="" textlink="">
      <xdr:nvSpPr>
        <xdr:cNvPr id="74" name="テキスト ボックス 73"/>
        <xdr:cNvSpPr txBox="1"/>
      </xdr:nvSpPr>
      <xdr:spPr>
        <a:xfrm>
          <a:off x="2717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12700</xdr:rowOff>
    </xdr:from>
    <xdr:to>
      <xdr:col>3</xdr:col>
      <xdr:colOff>142875</xdr:colOff>
      <xdr:row>36</xdr:row>
      <xdr:rowOff>27940</xdr:rowOff>
    </xdr:to>
    <xdr:cxnSp macro="">
      <xdr:nvCxnSpPr>
        <xdr:cNvPr id="75" name="直線コネクタ 74"/>
        <xdr:cNvCxnSpPr/>
      </xdr:nvCxnSpPr>
      <xdr:spPr>
        <a:xfrm flipV="1">
          <a:off x="1320800" y="6184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99060</xdr:rowOff>
    </xdr:from>
    <xdr:to>
      <xdr:col>3</xdr:col>
      <xdr:colOff>193675</xdr:colOff>
      <xdr:row>37</xdr:row>
      <xdr:rowOff>29210</xdr:rowOff>
    </xdr:to>
    <xdr:sp macro="" textlink="">
      <xdr:nvSpPr>
        <xdr:cNvPr id="76" name="フローチャート :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13987</xdr:rowOff>
    </xdr:from>
    <xdr:ext cx="762000" cy="259045"/>
    <xdr:sp macro="" textlink="">
      <xdr:nvSpPr>
        <xdr:cNvPr id="77" name="テキスト ボックス 76"/>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160020</xdr:rowOff>
    </xdr:from>
    <xdr:to>
      <xdr:col>1</xdr:col>
      <xdr:colOff>676275</xdr:colOff>
      <xdr:row>37</xdr:row>
      <xdr:rowOff>90170</xdr:rowOff>
    </xdr:to>
    <xdr:sp macro="" textlink="">
      <xdr:nvSpPr>
        <xdr:cNvPr id="78" name="フローチャート : 判断 77"/>
        <xdr:cNvSpPr/>
      </xdr:nvSpPr>
      <xdr:spPr>
        <a:xfrm>
          <a:off x="1270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74947</xdr:rowOff>
    </xdr:from>
    <xdr:ext cx="762000" cy="259045"/>
    <xdr:sp macro="" textlink="">
      <xdr:nvSpPr>
        <xdr:cNvPr id="79" name="テキスト ボックス 78"/>
        <xdr:cNvSpPr txBox="1"/>
      </xdr:nvSpPr>
      <xdr:spPr>
        <a:xfrm>
          <a:off x="939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35</xdr:row>
      <xdr:rowOff>140970</xdr:rowOff>
    </xdr:from>
    <xdr:to>
      <xdr:col>7</xdr:col>
      <xdr:colOff>66675</xdr:colOff>
      <xdr:row>36</xdr:row>
      <xdr:rowOff>71120</xdr:rowOff>
    </xdr:to>
    <xdr:sp macro="" textlink="">
      <xdr:nvSpPr>
        <xdr:cNvPr id="85" name="円/楕円 84"/>
        <xdr:cNvSpPr/>
      </xdr:nvSpPr>
      <xdr:spPr>
        <a:xfrm>
          <a:off x="47752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157497</xdr:rowOff>
    </xdr:from>
    <xdr:ext cx="762000" cy="259045"/>
    <xdr:sp macro="" textlink="">
      <xdr:nvSpPr>
        <xdr:cNvPr id="86" name="人件費該当値テキスト"/>
        <xdr:cNvSpPr txBox="1"/>
      </xdr:nvSpPr>
      <xdr:spPr>
        <a:xfrm>
          <a:off x="49149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110490</xdr:rowOff>
    </xdr:from>
    <xdr:to>
      <xdr:col>5</xdr:col>
      <xdr:colOff>600075</xdr:colOff>
      <xdr:row>36</xdr:row>
      <xdr:rowOff>40640</xdr:rowOff>
    </xdr:to>
    <xdr:sp macro="" textlink="">
      <xdr:nvSpPr>
        <xdr:cNvPr id="87" name="円/楕円 86"/>
        <xdr:cNvSpPr/>
      </xdr:nvSpPr>
      <xdr:spPr>
        <a:xfrm>
          <a:off x="3937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50817</xdr:rowOff>
    </xdr:from>
    <xdr:ext cx="736600" cy="259045"/>
    <xdr:sp macro="" textlink="">
      <xdr:nvSpPr>
        <xdr:cNvPr id="88" name="テキスト ボックス 87"/>
        <xdr:cNvSpPr txBox="1"/>
      </xdr:nvSpPr>
      <xdr:spPr>
        <a:xfrm>
          <a:off x="3606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148590</xdr:rowOff>
    </xdr:from>
    <xdr:to>
      <xdr:col>4</xdr:col>
      <xdr:colOff>396875</xdr:colOff>
      <xdr:row>36</xdr:row>
      <xdr:rowOff>78740</xdr:rowOff>
    </xdr:to>
    <xdr:sp macro="" textlink="">
      <xdr:nvSpPr>
        <xdr:cNvPr id="89" name="円/楕円 88"/>
        <xdr:cNvSpPr/>
      </xdr:nvSpPr>
      <xdr:spPr>
        <a:xfrm>
          <a:off x="3048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88917</xdr:rowOff>
    </xdr:from>
    <xdr:ext cx="762000" cy="259045"/>
    <xdr:sp macro="" textlink="">
      <xdr:nvSpPr>
        <xdr:cNvPr id="90" name="テキスト ボックス 89"/>
        <xdr:cNvSpPr txBox="1"/>
      </xdr:nvSpPr>
      <xdr:spPr>
        <a:xfrm>
          <a:off x="2717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133350</xdr:rowOff>
    </xdr:from>
    <xdr:to>
      <xdr:col>3</xdr:col>
      <xdr:colOff>193675</xdr:colOff>
      <xdr:row>36</xdr:row>
      <xdr:rowOff>63500</xdr:rowOff>
    </xdr:to>
    <xdr:sp macro="" textlink="">
      <xdr:nvSpPr>
        <xdr:cNvPr id="91" name="円/楕円 90"/>
        <xdr:cNvSpPr/>
      </xdr:nvSpPr>
      <xdr:spPr>
        <a:xfrm>
          <a:off x="2159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73677</xdr:rowOff>
    </xdr:from>
    <xdr:ext cx="762000" cy="259045"/>
    <xdr:sp macro="" textlink="">
      <xdr:nvSpPr>
        <xdr:cNvPr id="92" name="テキスト ボックス 91"/>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148590</xdr:rowOff>
    </xdr:from>
    <xdr:to>
      <xdr:col>1</xdr:col>
      <xdr:colOff>676275</xdr:colOff>
      <xdr:row>36</xdr:row>
      <xdr:rowOff>78740</xdr:rowOff>
    </xdr:to>
    <xdr:sp macro="" textlink="">
      <xdr:nvSpPr>
        <xdr:cNvPr id="93" name="円/楕円 92"/>
        <xdr:cNvSpPr/>
      </xdr:nvSpPr>
      <xdr:spPr>
        <a:xfrm>
          <a:off x="1270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88917</xdr:rowOff>
    </xdr:from>
    <xdr:ext cx="762000" cy="259045"/>
    <xdr:sp macro="" textlink="">
      <xdr:nvSpPr>
        <xdr:cNvPr id="94" name="テキスト ボックス 93"/>
        <xdr:cNvSpPr txBox="1"/>
      </xdr:nvSpPr>
      <xdr:spPr>
        <a:xfrm>
          <a:off x="939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14/56</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８年度は類似団体平均を２．１ポイント下回っている。引き続き少子化対策と併せて定住化対策等を強力に推進していく予定であり、それらにかかる補助制度の創設に伴い、委託料等が増加することにより、数値は上昇していくものと想定されることから、経常経費の見直し・節減を図っていく。</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35560</xdr:rowOff>
    </xdr:from>
    <xdr:to>
      <xdr:col>24</xdr:col>
      <xdr:colOff>31750</xdr:colOff>
      <xdr:row>21</xdr:row>
      <xdr:rowOff>46990</xdr:rowOff>
    </xdr:to>
    <xdr:cxnSp macro="">
      <xdr:nvCxnSpPr>
        <xdr:cNvPr id="122" name="直線コネクタ 121"/>
        <xdr:cNvCxnSpPr/>
      </xdr:nvCxnSpPr>
      <xdr:spPr>
        <a:xfrm flipV="1">
          <a:off x="16510000" y="24358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19067</xdr:rowOff>
    </xdr:from>
    <xdr:ext cx="762000" cy="259045"/>
    <xdr:sp macro="" textlink="">
      <xdr:nvSpPr>
        <xdr:cNvPr id="123" name="物件費最小値テキスト"/>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23.7</a:t>
          </a:r>
          <a:endParaRPr kumimoji="1" lang="ja-JP" altLang="en-US" sz="1000" b="1">
            <a:latin typeface="ＭＳ Ｐゴシック"/>
          </a:endParaRPr>
        </a:p>
      </xdr:txBody>
    </xdr:sp>
    <xdr:clientData/>
  </xdr:oneCellAnchor>
  <xdr:twoCellAnchor>
    <xdr:from>
      <xdr:col>23</xdr:col>
      <xdr:colOff>628650</xdr:colOff>
      <xdr:row>21</xdr:row>
      <xdr:rowOff>46990</xdr:rowOff>
    </xdr:from>
    <xdr:to>
      <xdr:col>24</xdr:col>
      <xdr:colOff>120650</xdr:colOff>
      <xdr:row>21</xdr:row>
      <xdr:rowOff>46990</xdr:rowOff>
    </xdr:to>
    <xdr:cxnSp macro="">
      <xdr:nvCxnSpPr>
        <xdr:cNvPr id="124" name="直線コネクタ 123"/>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121937</xdr:rowOff>
    </xdr:from>
    <xdr:ext cx="762000" cy="259045"/>
    <xdr:sp macro="" textlink="">
      <xdr:nvSpPr>
        <xdr:cNvPr id="125" name="物件費最大値テキスト"/>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a:t>
          </a:r>
          <a:endParaRPr kumimoji="1" lang="ja-JP" altLang="en-US" sz="1000" b="1">
            <a:latin typeface="ＭＳ Ｐゴシック"/>
          </a:endParaRPr>
        </a:p>
      </xdr:txBody>
    </xdr:sp>
    <xdr:clientData/>
  </xdr:oneCellAnchor>
  <xdr:twoCellAnchor>
    <xdr:from>
      <xdr:col>23</xdr:col>
      <xdr:colOff>628650</xdr:colOff>
      <xdr:row>14</xdr:row>
      <xdr:rowOff>35560</xdr:rowOff>
    </xdr:from>
    <xdr:to>
      <xdr:col>24</xdr:col>
      <xdr:colOff>120650</xdr:colOff>
      <xdr:row>14</xdr:row>
      <xdr:rowOff>35560</xdr:rowOff>
    </xdr:to>
    <xdr:cxnSp macro="">
      <xdr:nvCxnSpPr>
        <xdr:cNvPr id="126" name="直線コネクタ 125"/>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123190</xdr:rowOff>
    </xdr:from>
    <xdr:to>
      <xdr:col>24</xdr:col>
      <xdr:colOff>31750</xdr:colOff>
      <xdr:row>16</xdr:row>
      <xdr:rowOff>12700</xdr:rowOff>
    </xdr:to>
    <xdr:cxnSp macro="">
      <xdr:nvCxnSpPr>
        <xdr:cNvPr id="127" name="直線コネクタ 126"/>
        <xdr:cNvCxnSpPr/>
      </xdr:nvCxnSpPr>
      <xdr:spPr>
        <a:xfrm>
          <a:off x="15671800" y="26949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93997</xdr:rowOff>
    </xdr:from>
    <xdr:ext cx="762000" cy="259045"/>
    <xdr:sp macro="" textlink="">
      <xdr:nvSpPr>
        <xdr:cNvPr id="128" name="物件費平均値テキスト"/>
        <xdr:cNvSpPr txBox="1"/>
      </xdr:nvSpPr>
      <xdr:spPr>
        <a:xfrm>
          <a:off x="16598900" y="283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121920</xdr:rowOff>
    </xdr:from>
    <xdr:to>
      <xdr:col>24</xdr:col>
      <xdr:colOff>82550</xdr:colOff>
      <xdr:row>17</xdr:row>
      <xdr:rowOff>52070</xdr:rowOff>
    </xdr:to>
    <xdr:sp macro="" textlink="">
      <xdr:nvSpPr>
        <xdr:cNvPr id="129" name="フローチャート : 判断 128"/>
        <xdr:cNvSpPr/>
      </xdr:nvSpPr>
      <xdr:spPr>
        <a:xfrm>
          <a:off x="164592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123190</xdr:rowOff>
    </xdr:from>
    <xdr:to>
      <xdr:col>22</xdr:col>
      <xdr:colOff>565150</xdr:colOff>
      <xdr:row>15</xdr:row>
      <xdr:rowOff>138430</xdr:rowOff>
    </xdr:to>
    <xdr:cxnSp macro="">
      <xdr:nvCxnSpPr>
        <xdr:cNvPr id="130" name="直線コネクタ 129"/>
        <xdr:cNvCxnSpPr/>
      </xdr:nvCxnSpPr>
      <xdr:spPr>
        <a:xfrm flipV="1">
          <a:off x="14782800" y="2694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83820</xdr:rowOff>
    </xdr:from>
    <xdr:to>
      <xdr:col>22</xdr:col>
      <xdr:colOff>615950</xdr:colOff>
      <xdr:row>17</xdr:row>
      <xdr:rowOff>13970</xdr:rowOff>
    </xdr:to>
    <xdr:sp macro="" textlink="">
      <xdr:nvSpPr>
        <xdr:cNvPr id="131" name="フローチャート : 判断 130"/>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170197</xdr:rowOff>
    </xdr:from>
    <xdr:ext cx="736600" cy="259045"/>
    <xdr:sp macro="" textlink="">
      <xdr:nvSpPr>
        <xdr:cNvPr id="132" name="テキスト ボックス 131"/>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138430</xdr:rowOff>
    </xdr:from>
    <xdr:to>
      <xdr:col>21</xdr:col>
      <xdr:colOff>361950</xdr:colOff>
      <xdr:row>16</xdr:row>
      <xdr:rowOff>35560</xdr:rowOff>
    </xdr:to>
    <xdr:cxnSp macro="">
      <xdr:nvCxnSpPr>
        <xdr:cNvPr id="133" name="直線コネクタ 132"/>
        <xdr:cNvCxnSpPr/>
      </xdr:nvCxnSpPr>
      <xdr:spPr>
        <a:xfrm flipV="1">
          <a:off x="13893800" y="27101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91440</xdr:rowOff>
    </xdr:from>
    <xdr:to>
      <xdr:col>21</xdr:col>
      <xdr:colOff>412750</xdr:colOff>
      <xdr:row>17</xdr:row>
      <xdr:rowOff>21590</xdr:rowOff>
    </xdr:to>
    <xdr:sp macro="" textlink="">
      <xdr:nvSpPr>
        <xdr:cNvPr id="134" name="フローチャート : 判断 133"/>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6367</xdr:rowOff>
    </xdr:from>
    <xdr:ext cx="762000" cy="259045"/>
    <xdr:sp macro="" textlink="">
      <xdr:nvSpPr>
        <xdr:cNvPr id="135" name="テキスト ボックス 134"/>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20320</xdr:rowOff>
    </xdr:from>
    <xdr:to>
      <xdr:col>20</xdr:col>
      <xdr:colOff>158750</xdr:colOff>
      <xdr:row>16</xdr:row>
      <xdr:rowOff>35560</xdr:rowOff>
    </xdr:to>
    <xdr:cxnSp macro="">
      <xdr:nvCxnSpPr>
        <xdr:cNvPr id="136" name="直線コネクタ 135"/>
        <xdr:cNvCxnSpPr/>
      </xdr:nvCxnSpPr>
      <xdr:spPr>
        <a:xfrm>
          <a:off x="13004800" y="2763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45720</xdr:rowOff>
    </xdr:from>
    <xdr:to>
      <xdr:col>20</xdr:col>
      <xdr:colOff>209550</xdr:colOff>
      <xdr:row>16</xdr:row>
      <xdr:rowOff>147320</xdr:rowOff>
    </xdr:to>
    <xdr:sp macro="" textlink="">
      <xdr:nvSpPr>
        <xdr:cNvPr id="137" name="フローチャート : 判断 136"/>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132097</xdr:rowOff>
    </xdr:from>
    <xdr:ext cx="762000" cy="259045"/>
    <xdr:sp macro="" textlink="">
      <xdr:nvSpPr>
        <xdr:cNvPr id="138" name="テキスト ボックス 137"/>
        <xdr:cNvSpPr txBox="1"/>
      </xdr:nvSpPr>
      <xdr:spPr>
        <a:xfrm>
          <a:off x="13512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0</xdr:rowOff>
    </xdr:from>
    <xdr:to>
      <xdr:col>19</xdr:col>
      <xdr:colOff>6350</xdr:colOff>
      <xdr:row>16</xdr:row>
      <xdr:rowOff>101600</xdr:rowOff>
    </xdr:to>
    <xdr:sp macro="" textlink="">
      <xdr:nvSpPr>
        <xdr:cNvPr id="139" name="フローチャート : 判断 138"/>
        <xdr:cNvSpPr/>
      </xdr:nvSpPr>
      <xdr:spPr>
        <a:xfrm>
          <a:off x="12954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86377</xdr:rowOff>
    </xdr:from>
    <xdr:ext cx="762000" cy="259045"/>
    <xdr:sp macro="" textlink="">
      <xdr:nvSpPr>
        <xdr:cNvPr id="140" name="テキスト ボックス 139"/>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133350</xdr:rowOff>
    </xdr:from>
    <xdr:to>
      <xdr:col>24</xdr:col>
      <xdr:colOff>82550</xdr:colOff>
      <xdr:row>16</xdr:row>
      <xdr:rowOff>63500</xdr:rowOff>
    </xdr:to>
    <xdr:sp macro="" textlink="">
      <xdr:nvSpPr>
        <xdr:cNvPr id="146" name="円/楕円 145"/>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149877</xdr:rowOff>
    </xdr:from>
    <xdr:ext cx="762000" cy="259045"/>
    <xdr:sp macro="" textlink="">
      <xdr:nvSpPr>
        <xdr:cNvPr id="147" name="物件費該当値テキスト"/>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72390</xdr:rowOff>
    </xdr:from>
    <xdr:to>
      <xdr:col>22</xdr:col>
      <xdr:colOff>615950</xdr:colOff>
      <xdr:row>16</xdr:row>
      <xdr:rowOff>2540</xdr:rowOff>
    </xdr:to>
    <xdr:sp macro="" textlink="">
      <xdr:nvSpPr>
        <xdr:cNvPr id="148" name="円/楕円 147"/>
        <xdr:cNvSpPr/>
      </xdr:nvSpPr>
      <xdr:spPr>
        <a:xfrm>
          <a:off x="15621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12717</xdr:rowOff>
    </xdr:from>
    <xdr:ext cx="736600" cy="259045"/>
    <xdr:sp macro="" textlink="">
      <xdr:nvSpPr>
        <xdr:cNvPr id="149" name="テキスト ボックス 148"/>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87630</xdr:rowOff>
    </xdr:from>
    <xdr:to>
      <xdr:col>21</xdr:col>
      <xdr:colOff>412750</xdr:colOff>
      <xdr:row>16</xdr:row>
      <xdr:rowOff>17780</xdr:rowOff>
    </xdr:to>
    <xdr:sp macro="" textlink="">
      <xdr:nvSpPr>
        <xdr:cNvPr id="150" name="円/楕円 149"/>
        <xdr:cNvSpPr/>
      </xdr:nvSpPr>
      <xdr:spPr>
        <a:xfrm>
          <a:off x="14732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27957</xdr:rowOff>
    </xdr:from>
    <xdr:ext cx="762000" cy="259045"/>
    <xdr:sp macro="" textlink="">
      <xdr:nvSpPr>
        <xdr:cNvPr id="151" name="テキスト ボックス 150"/>
        <xdr:cNvSpPr txBox="1"/>
      </xdr:nvSpPr>
      <xdr:spPr>
        <a:xfrm>
          <a:off x="14401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156210</xdr:rowOff>
    </xdr:from>
    <xdr:to>
      <xdr:col>20</xdr:col>
      <xdr:colOff>209550</xdr:colOff>
      <xdr:row>16</xdr:row>
      <xdr:rowOff>86360</xdr:rowOff>
    </xdr:to>
    <xdr:sp macro="" textlink="">
      <xdr:nvSpPr>
        <xdr:cNvPr id="152" name="円/楕円 151"/>
        <xdr:cNvSpPr/>
      </xdr:nvSpPr>
      <xdr:spPr>
        <a:xfrm>
          <a:off x="13843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96537</xdr:rowOff>
    </xdr:from>
    <xdr:ext cx="762000" cy="259045"/>
    <xdr:sp macro="" textlink="">
      <xdr:nvSpPr>
        <xdr:cNvPr id="153" name="テキスト ボックス 152"/>
        <xdr:cNvSpPr txBox="1"/>
      </xdr:nvSpPr>
      <xdr:spPr>
        <a:xfrm>
          <a:off x="13512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140970</xdr:rowOff>
    </xdr:from>
    <xdr:to>
      <xdr:col>19</xdr:col>
      <xdr:colOff>6350</xdr:colOff>
      <xdr:row>16</xdr:row>
      <xdr:rowOff>71120</xdr:rowOff>
    </xdr:to>
    <xdr:sp macro="" textlink="">
      <xdr:nvSpPr>
        <xdr:cNvPr id="154" name="円/楕円 153"/>
        <xdr:cNvSpPr/>
      </xdr:nvSpPr>
      <xdr:spPr>
        <a:xfrm>
          <a:off x="12954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81297</xdr:rowOff>
    </xdr:from>
    <xdr:ext cx="762000" cy="259045"/>
    <xdr:sp macro="" textlink="">
      <xdr:nvSpPr>
        <xdr:cNvPr id="155" name="テキスト ボックス 154"/>
        <xdr:cNvSpPr txBox="1"/>
      </xdr:nvSpPr>
      <xdr:spPr>
        <a:xfrm>
          <a:off x="126238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24/56</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８年度においては５．２％と、類似団体平均を０．１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143328</xdr:rowOff>
    </xdr:from>
    <xdr:to>
      <xdr:col>7</xdr:col>
      <xdr:colOff>15875</xdr:colOff>
      <xdr:row>61</xdr:row>
      <xdr:rowOff>135165</xdr:rowOff>
    </xdr:to>
    <xdr:cxnSp macro="">
      <xdr:nvCxnSpPr>
        <xdr:cNvPr id="185" name="直線コネクタ 184"/>
        <xdr:cNvCxnSpPr/>
      </xdr:nvCxnSpPr>
      <xdr:spPr>
        <a:xfrm flipV="1">
          <a:off x="4826000" y="90587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107242</xdr:rowOff>
    </xdr:from>
    <xdr:ext cx="762000" cy="259045"/>
    <xdr:sp macro="" textlink="">
      <xdr:nvSpPr>
        <xdr:cNvPr id="186" name="扶助費最小値テキスト"/>
        <xdr:cNvSpPr txBox="1"/>
      </xdr:nvSpPr>
      <xdr:spPr>
        <a:xfrm>
          <a:off x="4914900" y="1056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a:t>
          </a:r>
          <a:endParaRPr kumimoji="1" lang="ja-JP" altLang="en-US" sz="1000" b="1">
            <a:latin typeface="ＭＳ Ｐゴシック"/>
          </a:endParaRPr>
        </a:p>
      </xdr:txBody>
    </xdr:sp>
    <xdr:clientData/>
  </xdr:oneCellAnchor>
  <xdr:twoCellAnchor>
    <xdr:from>
      <xdr:col>6</xdr:col>
      <xdr:colOff>612775</xdr:colOff>
      <xdr:row>61</xdr:row>
      <xdr:rowOff>135165</xdr:rowOff>
    </xdr:from>
    <xdr:to>
      <xdr:col>7</xdr:col>
      <xdr:colOff>104775</xdr:colOff>
      <xdr:row>61</xdr:row>
      <xdr:rowOff>135165</xdr:rowOff>
    </xdr:to>
    <xdr:cxnSp macro="">
      <xdr:nvCxnSpPr>
        <xdr:cNvPr id="187" name="直線コネクタ 186"/>
        <xdr:cNvCxnSpPr/>
      </xdr:nvCxnSpPr>
      <xdr:spPr>
        <a:xfrm>
          <a:off x="4737100" y="10593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58255</xdr:rowOff>
    </xdr:from>
    <xdr:ext cx="762000" cy="259045"/>
    <xdr:sp macro="" textlink="">
      <xdr:nvSpPr>
        <xdr:cNvPr id="188"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6</xdr:col>
      <xdr:colOff>612775</xdr:colOff>
      <xdr:row>52</xdr:row>
      <xdr:rowOff>143328</xdr:rowOff>
    </xdr:from>
    <xdr:to>
      <xdr:col>7</xdr:col>
      <xdr:colOff>104775</xdr:colOff>
      <xdr:row>52</xdr:row>
      <xdr:rowOff>143328</xdr:rowOff>
    </xdr:to>
    <xdr:cxnSp macro="">
      <xdr:nvCxnSpPr>
        <xdr:cNvPr id="189" name="直線コネクタ 188"/>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118835</xdr:rowOff>
    </xdr:from>
    <xdr:to>
      <xdr:col>7</xdr:col>
      <xdr:colOff>15875</xdr:colOff>
      <xdr:row>55</xdr:row>
      <xdr:rowOff>118835</xdr:rowOff>
    </xdr:to>
    <xdr:cxnSp macro="">
      <xdr:nvCxnSpPr>
        <xdr:cNvPr id="190" name="直線コネクタ 189"/>
        <xdr:cNvCxnSpPr/>
      </xdr:nvCxnSpPr>
      <xdr:spPr>
        <a:xfrm>
          <a:off x="3987800" y="95485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56442</xdr:rowOff>
    </xdr:from>
    <xdr:ext cx="762000" cy="259045"/>
    <xdr:sp macro="" textlink="">
      <xdr:nvSpPr>
        <xdr:cNvPr id="191" name="扶助費平均値テキスト"/>
        <xdr:cNvSpPr txBox="1"/>
      </xdr:nvSpPr>
      <xdr:spPr>
        <a:xfrm>
          <a:off x="4914900" y="9486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84365</xdr:rowOff>
    </xdr:from>
    <xdr:to>
      <xdr:col>7</xdr:col>
      <xdr:colOff>66675</xdr:colOff>
      <xdr:row>56</xdr:row>
      <xdr:rowOff>14515</xdr:rowOff>
    </xdr:to>
    <xdr:sp macro="" textlink="">
      <xdr:nvSpPr>
        <xdr:cNvPr id="192" name="フローチャート : 判断 191"/>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53522</xdr:rowOff>
    </xdr:from>
    <xdr:to>
      <xdr:col>5</xdr:col>
      <xdr:colOff>549275</xdr:colOff>
      <xdr:row>55</xdr:row>
      <xdr:rowOff>118835</xdr:rowOff>
    </xdr:to>
    <xdr:cxnSp macro="">
      <xdr:nvCxnSpPr>
        <xdr:cNvPr id="193" name="直線コネクタ 192"/>
        <xdr:cNvCxnSpPr/>
      </xdr:nvCxnSpPr>
      <xdr:spPr>
        <a:xfrm>
          <a:off x="3098800" y="94832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84365</xdr:rowOff>
    </xdr:from>
    <xdr:to>
      <xdr:col>5</xdr:col>
      <xdr:colOff>600075</xdr:colOff>
      <xdr:row>56</xdr:row>
      <xdr:rowOff>14515</xdr:rowOff>
    </xdr:to>
    <xdr:sp macro="" textlink="">
      <xdr:nvSpPr>
        <xdr:cNvPr id="194" name="フローチャート : 判断 193"/>
        <xdr:cNvSpPr/>
      </xdr:nvSpPr>
      <xdr:spPr>
        <a:xfrm>
          <a:off x="3937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170742</xdr:rowOff>
    </xdr:from>
    <xdr:ext cx="736600" cy="259045"/>
    <xdr:sp macro="" textlink="">
      <xdr:nvSpPr>
        <xdr:cNvPr id="195" name="テキスト ボックス 194"/>
        <xdr:cNvSpPr txBox="1"/>
      </xdr:nvSpPr>
      <xdr:spPr>
        <a:xfrm>
          <a:off x="3606800" y="9600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159657</xdr:rowOff>
    </xdr:from>
    <xdr:to>
      <xdr:col>4</xdr:col>
      <xdr:colOff>346075</xdr:colOff>
      <xdr:row>55</xdr:row>
      <xdr:rowOff>53522</xdr:rowOff>
    </xdr:to>
    <xdr:cxnSp macro="">
      <xdr:nvCxnSpPr>
        <xdr:cNvPr id="196" name="直線コネクタ 195"/>
        <xdr:cNvCxnSpPr/>
      </xdr:nvCxnSpPr>
      <xdr:spPr>
        <a:xfrm>
          <a:off x="2209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27215</xdr:rowOff>
    </xdr:from>
    <xdr:to>
      <xdr:col>4</xdr:col>
      <xdr:colOff>396875</xdr:colOff>
      <xdr:row>56</xdr:row>
      <xdr:rowOff>128815</xdr:rowOff>
    </xdr:to>
    <xdr:sp macro="" textlink="">
      <xdr:nvSpPr>
        <xdr:cNvPr id="197" name="フローチャート : 判断 196"/>
        <xdr:cNvSpPr/>
      </xdr:nvSpPr>
      <xdr:spPr>
        <a:xfrm>
          <a:off x="3048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113592</xdr:rowOff>
    </xdr:from>
    <xdr:ext cx="762000" cy="259045"/>
    <xdr:sp macro="" textlink="">
      <xdr:nvSpPr>
        <xdr:cNvPr id="198" name="テキスト ボックス 197"/>
        <xdr:cNvSpPr txBox="1"/>
      </xdr:nvSpPr>
      <xdr:spPr>
        <a:xfrm>
          <a:off x="2717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127000</xdr:rowOff>
    </xdr:from>
    <xdr:to>
      <xdr:col>3</xdr:col>
      <xdr:colOff>142875</xdr:colOff>
      <xdr:row>54</xdr:row>
      <xdr:rowOff>159657</xdr:rowOff>
    </xdr:to>
    <xdr:cxnSp macro="">
      <xdr:nvCxnSpPr>
        <xdr:cNvPr id="199" name="直線コネクタ 198"/>
        <xdr:cNvCxnSpPr/>
      </xdr:nvCxnSpPr>
      <xdr:spPr>
        <a:xfrm>
          <a:off x="1320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166007</xdr:rowOff>
    </xdr:from>
    <xdr:to>
      <xdr:col>3</xdr:col>
      <xdr:colOff>193675</xdr:colOff>
      <xdr:row>56</xdr:row>
      <xdr:rowOff>96157</xdr:rowOff>
    </xdr:to>
    <xdr:sp macro="" textlink="">
      <xdr:nvSpPr>
        <xdr:cNvPr id="200" name="フローチャート : 判断 199"/>
        <xdr:cNvSpPr/>
      </xdr:nvSpPr>
      <xdr:spPr>
        <a:xfrm>
          <a:off x="2159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80934</xdr:rowOff>
    </xdr:from>
    <xdr:ext cx="762000" cy="259045"/>
    <xdr:sp macro="" textlink="">
      <xdr:nvSpPr>
        <xdr:cNvPr id="201" name="テキスト ボックス 200"/>
        <xdr:cNvSpPr txBox="1"/>
      </xdr:nvSpPr>
      <xdr:spPr>
        <a:xfrm>
          <a:off x="1828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02" name="フローチャート : 判断 201"/>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48277</xdr:rowOff>
    </xdr:from>
    <xdr:ext cx="762000" cy="259045"/>
    <xdr:sp macro="" textlink="">
      <xdr:nvSpPr>
        <xdr:cNvPr id="203" name="テキスト ボックス 202"/>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68035</xdr:rowOff>
    </xdr:from>
    <xdr:to>
      <xdr:col>7</xdr:col>
      <xdr:colOff>66675</xdr:colOff>
      <xdr:row>55</xdr:row>
      <xdr:rowOff>169635</xdr:rowOff>
    </xdr:to>
    <xdr:sp macro="" textlink="">
      <xdr:nvSpPr>
        <xdr:cNvPr id="209" name="円/楕円 208"/>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84562</xdr:rowOff>
    </xdr:from>
    <xdr:ext cx="762000" cy="259045"/>
    <xdr:sp macro="" textlink="">
      <xdr:nvSpPr>
        <xdr:cNvPr id="210" name="扶助費該当値テキスト"/>
        <xdr:cNvSpPr txBox="1"/>
      </xdr:nvSpPr>
      <xdr:spPr>
        <a:xfrm>
          <a:off x="4914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68035</xdr:rowOff>
    </xdr:from>
    <xdr:to>
      <xdr:col>5</xdr:col>
      <xdr:colOff>600075</xdr:colOff>
      <xdr:row>55</xdr:row>
      <xdr:rowOff>169635</xdr:rowOff>
    </xdr:to>
    <xdr:sp macro="" textlink="">
      <xdr:nvSpPr>
        <xdr:cNvPr id="211" name="円/楕円 210"/>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8362</xdr:rowOff>
    </xdr:from>
    <xdr:ext cx="736600" cy="259045"/>
    <xdr:sp macro="" textlink="">
      <xdr:nvSpPr>
        <xdr:cNvPr id="212" name="テキスト ボックス 211"/>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2722</xdr:rowOff>
    </xdr:from>
    <xdr:to>
      <xdr:col>4</xdr:col>
      <xdr:colOff>396875</xdr:colOff>
      <xdr:row>55</xdr:row>
      <xdr:rowOff>104322</xdr:rowOff>
    </xdr:to>
    <xdr:sp macro="" textlink="">
      <xdr:nvSpPr>
        <xdr:cNvPr id="213" name="円/楕円 212"/>
        <xdr:cNvSpPr/>
      </xdr:nvSpPr>
      <xdr:spPr>
        <a:xfrm>
          <a:off x="3048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114499</xdr:rowOff>
    </xdr:from>
    <xdr:ext cx="762000" cy="259045"/>
    <xdr:sp macro="" textlink="">
      <xdr:nvSpPr>
        <xdr:cNvPr id="214" name="テキスト ボックス 213"/>
        <xdr:cNvSpPr txBox="1"/>
      </xdr:nvSpPr>
      <xdr:spPr>
        <a:xfrm>
          <a:off x="2717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108857</xdr:rowOff>
    </xdr:from>
    <xdr:to>
      <xdr:col>3</xdr:col>
      <xdr:colOff>193675</xdr:colOff>
      <xdr:row>55</xdr:row>
      <xdr:rowOff>39007</xdr:rowOff>
    </xdr:to>
    <xdr:sp macro="" textlink="">
      <xdr:nvSpPr>
        <xdr:cNvPr id="215" name="円/楕円 214"/>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49184</xdr:rowOff>
    </xdr:from>
    <xdr:ext cx="762000" cy="259045"/>
    <xdr:sp macro="" textlink="">
      <xdr:nvSpPr>
        <xdr:cNvPr id="216" name="テキスト ボックス 215"/>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217" name="円/楕円 216"/>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16527</xdr:rowOff>
    </xdr:from>
    <xdr:ext cx="762000" cy="259045"/>
    <xdr:sp macro="" textlink="">
      <xdr:nvSpPr>
        <xdr:cNvPr id="218" name="テキスト ボックス 217"/>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52/56</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８年度は類似団体平均を６．３ポイント上回り、類似団体内では下位の数値を示している。今後は特別会計の中でも特に国民健康保険特別会計と公共下水道事業特別会計への繰出金増額が避けられず、数値は上昇していくものと想定されることから、経常経費の節減とあわせて、国保税の適正化に向けた検討、下水道接続率の向上と料金の見直しを図り、繰出金の抑制に努める。</a:t>
          </a: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55</xdr:row>
      <xdr:rowOff>42418</xdr:rowOff>
    </xdr:from>
    <xdr:to>
      <xdr:col>24</xdr:col>
      <xdr:colOff>31750</xdr:colOff>
      <xdr:row>60</xdr:row>
      <xdr:rowOff>122428</xdr:rowOff>
    </xdr:to>
    <xdr:cxnSp macro="">
      <xdr:nvCxnSpPr>
        <xdr:cNvPr id="243" name="直線コネクタ 242"/>
        <xdr:cNvCxnSpPr/>
      </xdr:nvCxnSpPr>
      <xdr:spPr>
        <a:xfrm flipV="1">
          <a:off x="16510000" y="9472168"/>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94505</xdr:rowOff>
    </xdr:from>
    <xdr:ext cx="762000" cy="259045"/>
    <xdr:sp macro="" textlink="">
      <xdr:nvSpPr>
        <xdr:cNvPr id="244" name="その他最小値テキスト"/>
        <xdr:cNvSpPr txBox="1"/>
      </xdr:nvSpPr>
      <xdr:spPr>
        <a:xfrm>
          <a:off x="16598900" y="1038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27.4</a:t>
          </a:r>
          <a:endParaRPr kumimoji="1" lang="ja-JP" altLang="en-US" sz="1000" b="1">
            <a:latin typeface="ＭＳ Ｐゴシック"/>
          </a:endParaRPr>
        </a:p>
      </xdr:txBody>
    </xdr:sp>
    <xdr:clientData/>
  </xdr:oneCellAnchor>
  <xdr:twoCellAnchor>
    <xdr:from>
      <xdr:col>23</xdr:col>
      <xdr:colOff>628650</xdr:colOff>
      <xdr:row>60</xdr:row>
      <xdr:rowOff>122428</xdr:rowOff>
    </xdr:from>
    <xdr:to>
      <xdr:col>24</xdr:col>
      <xdr:colOff>120650</xdr:colOff>
      <xdr:row>60</xdr:row>
      <xdr:rowOff>122428</xdr:rowOff>
    </xdr:to>
    <xdr:cxnSp macro="">
      <xdr:nvCxnSpPr>
        <xdr:cNvPr id="245" name="直線コネクタ 244"/>
        <xdr:cNvCxnSpPr/>
      </xdr:nvCxnSpPr>
      <xdr:spPr>
        <a:xfrm>
          <a:off x="16421100" y="1040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128795</xdr:rowOff>
    </xdr:from>
    <xdr:ext cx="762000" cy="259045"/>
    <xdr:sp macro="" textlink="">
      <xdr:nvSpPr>
        <xdr:cNvPr id="246" name="その他最大値テキスト"/>
        <xdr:cNvSpPr txBox="1"/>
      </xdr:nvSpPr>
      <xdr:spPr>
        <a:xfrm>
          <a:off x="16598900" y="9215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55</xdr:row>
      <xdr:rowOff>42418</xdr:rowOff>
    </xdr:from>
    <xdr:to>
      <xdr:col>24</xdr:col>
      <xdr:colOff>120650</xdr:colOff>
      <xdr:row>55</xdr:row>
      <xdr:rowOff>42418</xdr:rowOff>
    </xdr:to>
    <xdr:cxnSp macro="">
      <xdr:nvCxnSpPr>
        <xdr:cNvPr id="247" name="直線コネクタ 246"/>
        <xdr:cNvCxnSpPr/>
      </xdr:nvCxnSpPr>
      <xdr:spPr>
        <a:xfrm>
          <a:off x="16421100" y="9472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78994</xdr:rowOff>
    </xdr:from>
    <xdr:to>
      <xdr:col>24</xdr:col>
      <xdr:colOff>31750</xdr:colOff>
      <xdr:row>59</xdr:row>
      <xdr:rowOff>14986</xdr:rowOff>
    </xdr:to>
    <xdr:cxnSp macro="">
      <xdr:nvCxnSpPr>
        <xdr:cNvPr id="248" name="直線コネクタ 247"/>
        <xdr:cNvCxnSpPr/>
      </xdr:nvCxnSpPr>
      <xdr:spPr>
        <a:xfrm>
          <a:off x="15671800" y="9851644"/>
          <a:ext cx="8382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35577</xdr:rowOff>
    </xdr:from>
    <xdr:ext cx="762000" cy="259045"/>
    <xdr:sp macro="" textlink="">
      <xdr:nvSpPr>
        <xdr:cNvPr id="249" name="その他平均値テキスト"/>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19050</xdr:rowOff>
    </xdr:from>
    <xdr:to>
      <xdr:col>24</xdr:col>
      <xdr:colOff>82550</xdr:colOff>
      <xdr:row>57</xdr:row>
      <xdr:rowOff>120650</xdr:rowOff>
    </xdr:to>
    <xdr:sp macro="" textlink="">
      <xdr:nvSpPr>
        <xdr:cNvPr id="250" name="フローチャート : 判断 249"/>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78994</xdr:rowOff>
    </xdr:from>
    <xdr:to>
      <xdr:col>22</xdr:col>
      <xdr:colOff>565150</xdr:colOff>
      <xdr:row>57</xdr:row>
      <xdr:rowOff>78994</xdr:rowOff>
    </xdr:to>
    <xdr:cxnSp macro="">
      <xdr:nvCxnSpPr>
        <xdr:cNvPr id="251" name="直線コネクタ 250"/>
        <xdr:cNvCxnSpPr/>
      </xdr:nvCxnSpPr>
      <xdr:spPr>
        <a:xfrm>
          <a:off x="14782800" y="98516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762</xdr:rowOff>
    </xdr:from>
    <xdr:to>
      <xdr:col>22</xdr:col>
      <xdr:colOff>615950</xdr:colOff>
      <xdr:row>57</xdr:row>
      <xdr:rowOff>102362</xdr:rowOff>
    </xdr:to>
    <xdr:sp macro="" textlink="">
      <xdr:nvSpPr>
        <xdr:cNvPr id="252" name="フローチャート : 判断 251"/>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112539</xdr:rowOff>
    </xdr:from>
    <xdr:ext cx="736600" cy="259045"/>
    <xdr:sp macro="" textlink="">
      <xdr:nvSpPr>
        <xdr:cNvPr id="253" name="テキスト ボックス 252"/>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60706</xdr:rowOff>
    </xdr:from>
    <xdr:to>
      <xdr:col>21</xdr:col>
      <xdr:colOff>361950</xdr:colOff>
      <xdr:row>57</xdr:row>
      <xdr:rowOff>78994</xdr:rowOff>
    </xdr:to>
    <xdr:cxnSp macro="">
      <xdr:nvCxnSpPr>
        <xdr:cNvPr id="254" name="直線コネクタ 253"/>
        <xdr:cNvCxnSpPr/>
      </xdr:nvCxnSpPr>
      <xdr:spPr>
        <a:xfrm>
          <a:off x="13893800" y="9833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5334</xdr:rowOff>
    </xdr:from>
    <xdr:to>
      <xdr:col>21</xdr:col>
      <xdr:colOff>412750</xdr:colOff>
      <xdr:row>57</xdr:row>
      <xdr:rowOff>106934</xdr:rowOff>
    </xdr:to>
    <xdr:sp macro="" textlink="">
      <xdr:nvSpPr>
        <xdr:cNvPr id="255" name="フローチャート : 判断 254"/>
        <xdr:cNvSpPr/>
      </xdr:nvSpPr>
      <xdr:spPr>
        <a:xfrm>
          <a:off x="147320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117111</xdr:rowOff>
    </xdr:from>
    <xdr:ext cx="762000" cy="259045"/>
    <xdr:sp macro="" textlink="">
      <xdr:nvSpPr>
        <xdr:cNvPr id="256" name="テキスト ボックス 255"/>
        <xdr:cNvSpPr txBox="1"/>
      </xdr:nvSpPr>
      <xdr:spPr>
        <a:xfrm>
          <a:off x="14401800" y="9546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60706</xdr:rowOff>
    </xdr:from>
    <xdr:to>
      <xdr:col>20</xdr:col>
      <xdr:colOff>158750</xdr:colOff>
      <xdr:row>57</xdr:row>
      <xdr:rowOff>60706</xdr:rowOff>
    </xdr:to>
    <xdr:cxnSp macro="">
      <xdr:nvCxnSpPr>
        <xdr:cNvPr id="257" name="直線コネクタ 256"/>
        <xdr:cNvCxnSpPr/>
      </xdr:nvCxnSpPr>
      <xdr:spPr>
        <a:xfrm>
          <a:off x="13004800" y="9833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153924</xdr:rowOff>
    </xdr:from>
    <xdr:to>
      <xdr:col>20</xdr:col>
      <xdr:colOff>209550</xdr:colOff>
      <xdr:row>57</xdr:row>
      <xdr:rowOff>84074</xdr:rowOff>
    </xdr:to>
    <xdr:sp macro="" textlink="">
      <xdr:nvSpPr>
        <xdr:cNvPr id="258" name="フローチャート : 判断 257"/>
        <xdr:cNvSpPr/>
      </xdr:nvSpPr>
      <xdr:spPr>
        <a:xfrm>
          <a:off x="13843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94251</xdr:rowOff>
    </xdr:from>
    <xdr:ext cx="762000" cy="259045"/>
    <xdr:sp macro="" textlink="">
      <xdr:nvSpPr>
        <xdr:cNvPr id="259" name="テキスト ボックス 258"/>
        <xdr:cNvSpPr txBox="1"/>
      </xdr:nvSpPr>
      <xdr:spPr>
        <a:xfrm>
          <a:off x="13512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5334</xdr:rowOff>
    </xdr:from>
    <xdr:to>
      <xdr:col>19</xdr:col>
      <xdr:colOff>6350</xdr:colOff>
      <xdr:row>57</xdr:row>
      <xdr:rowOff>106934</xdr:rowOff>
    </xdr:to>
    <xdr:sp macro="" textlink="">
      <xdr:nvSpPr>
        <xdr:cNvPr id="260" name="フローチャート : 判断 259"/>
        <xdr:cNvSpPr/>
      </xdr:nvSpPr>
      <xdr:spPr>
        <a:xfrm>
          <a:off x="129540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117111</xdr:rowOff>
    </xdr:from>
    <xdr:ext cx="762000" cy="259045"/>
    <xdr:sp macro="" textlink="">
      <xdr:nvSpPr>
        <xdr:cNvPr id="261" name="テキスト ボックス 260"/>
        <xdr:cNvSpPr txBox="1"/>
      </xdr:nvSpPr>
      <xdr:spPr>
        <a:xfrm>
          <a:off x="12623800" y="9546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58</xdr:row>
      <xdr:rowOff>135636</xdr:rowOff>
    </xdr:from>
    <xdr:to>
      <xdr:col>24</xdr:col>
      <xdr:colOff>82550</xdr:colOff>
      <xdr:row>59</xdr:row>
      <xdr:rowOff>65786</xdr:rowOff>
    </xdr:to>
    <xdr:sp macro="" textlink="">
      <xdr:nvSpPr>
        <xdr:cNvPr id="267" name="円/楕円 266"/>
        <xdr:cNvSpPr/>
      </xdr:nvSpPr>
      <xdr:spPr>
        <a:xfrm>
          <a:off x="16459200" y="1007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107713</xdr:rowOff>
    </xdr:from>
    <xdr:ext cx="762000" cy="259045"/>
    <xdr:sp macro="" textlink="">
      <xdr:nvSpPr>
        <xdr:cNvPr id="268" name="その他該当値テキスト"/>
        <xdr:cNvSpPr txBox="1"/>
      </xdr:nvSpPr>
      <xdr:spPr>
        <a:xfrm>
          <a:off x="16598900" y="1005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28194</xdr:rowOff>
    </xdr:from>
    <xdr:to>
      <xdr:col>22</xdr:col>
      <xdr:colOff>615950</xdr:colOff>
      <xdr:row>57</xdr:row>
      <xdr:rowOff>129794</xdr:rowOff>
    </xdr:to>
    <xdr:sp macro="" textlink="">
      <xdr:nvSpPr>
        <xdr:cNvPr id="269" name="円/楕円 268"/>
        <xdr:cNvSpPr/>
      </xdr:nvSpPr>
      <xdr:spPr>
        <a:xfrm>
          <a:off x="15621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114571</xdr:rowOff>
    </xdr:from>
    <xdr:ext cx="736600" cy="259045"/>
    <xdr:sp macro="" textlink="">
      <xdr:nvSpPr>
        <xdr:cNvPr id="270" name="テキスト ボックス 269"/>
        <xdr:cNvSpPr txBox="1"/>
      </xdr:nvSpPr>
      <xdr:spPr>
        <a:xfrm>
          <a:off x="15290800" y="9887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28194</xdr:rowOff>
    </xdr:from>
    <xdr:to>
      <xdr:col>21</xdr:col>
      <xdr:colOff>412750</xdr:colOff>
      <xdr:row>57</xdr:row>
      <xdr:rowOff>129794</xdr:rowOff>
    </xdr:to>
    <xdr:sp macro="" textlink="">
      <xdr:nvSpPr>
        <xdr:cNvPr id="271" name="円/楕円 270"/>
        <xdr:cNvSpPr/>
      </xdr:nvSpPr>
      <xdr:spPr>
        <a:xfrm>
          <a:off x="14732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114571</xdr:rowOff>
    </xdr:from>
    <xdr:ext cx="762000" cy="259045"/>
    <xdr:sp macro="" textlink="">
      <xdr:nvSpPr>
        <xdr:cNvPr id="272" name="テキスト ボックス 271"/>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9906</xdr:rowOff>
    </xdr:from>
    <xdr:to>
      <xdr:col>20</xdr:col>
      <xdr:colOff>209550</xdr:colOff>
      <xdr:row>57</xdr:row>
      <xdr:rowOff>111506</xdr:rowOff>
    </xdr:to>
    <xdr:sp macro="" textlink="">
      <xdr:nvSpPr>
        <xdr:cNvPr id="273" name="円/楕円 272"/>
        <xdr:cNvSpPr/>
      </xdr:nvSpPr>
      <xdr:spPr>
        <a:xfrm>
          <a:off x="13843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96283</xdr:rowOff>
    </xdr:from>
    <xdr:ext cx="762000" cy="259045"/>
    <xdr:sp macro="" textlink="">
      <xdr:nvSpPr>
        <xdr:cNvPr id="274" name="テキスト ボックス 273"/>
        <xdr:cNvSpPr txBox="1"/>
      </xdr:nvSpPr>
      <xdr:spPr>
        <a:xfrm>
          <a:off x="13512800" y="9868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9906</xdr:rowOff>
    </xdr:from>
    <xdr:to>
      <xdr:col>19</xdr:col>
      <xdr:colOff>6350</xdr:colOff>
      <xdr:row>57</xdr:row>
      <xdr:rowOff>111506</xdr:rowOff>
    </xdr:to>
    <xdr:sp macro="" textlink="">
      <xdr:nvSpPr>
        <xdr:cNvPr id="275" name="円/楕円 274"/>
        <xdr:cNvSpPr/>
      </xdr:nvSpPr>
      <xdr:spPr>
        <a:xfrm>
          <a:off x="12954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96283</xdr:rowOff>
    </xdr:from>
    <xdr:ext cx="762000" cy="259045"/>
    <xdr:sp macro="" textlink="">
      <xdr:nvSpPr>
        <xdr:cNvPr id="276" name="テキスト ボックス 275"/>
        <xdr:cNvSpPr txBox="1"/>
      </xdr:nvSpPr>
      <xdr:spPr>
        <a:xfrm>
          <a:off x="12623800" y="9868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6/56</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８年度は類似団体平均を４．５ポイント下回っており、類似団体内では良好な数値を示している。しかし、今後は重点施策である定住促進や子育て支援に係る経費が大きなウエイトを占めてくると考えられ、数値は上昇していくものと想定されることから、法人等各種団体等への補助については、平成</a:t>
          </a:r>
          <a:r>
            <a:rPr kumimoji="1" lang="en-US" altLang="ja-JP" sz="1300">
              <a:latin typeface="ＭＳ Ｐゴシック"/>
            </a:rPr>
            <a:t>19</a:t>
          </a:r>
          <a:r>
            <a:rPr kumimoji="1" lang="ja-JP" altLang="en-US" sz="1300">
              <a:latin typeface="ＭＳ Ｐゴシック"/>
            </a:rPr>
            <a:t>年度に策定した「遊佐町補助金等の交付に関する見直し指針」により適正に対処していく。</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165862</xdr:rowOff>
    </xdr:from>
    <xdr:to>
      <xdr:col>24</xdr:col>
      <xdr:colOff>31750</xdr:colOff>
      <xdr:row>39</xdr:row>
      <xdr:rowOff>101854</xdr:rowOff>
    </xdr:to>
    <xdr:cxnSp macro="">
      <xdr:nvCxnSpPr>
        <xdr:cNvPr id="301" name="直線コネクタ 300"/>
        <xdr:cNvCxnSpPr/>
      </xdr:nvCxnSpPr>
      <xdr:spPr>
        <a:xfrm flipV="1">
          <a:off x="16510000" y="5823712"/>
          <a:ext cx="0" cy="964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73931</xdr:rowOff>
    </xdr:from>
    <xdr:ext cx="762000" cy="259045"/>
    <xdr:sp macro="" textlink="">
      <xdr:nvSpPr>
        <xdr:cNvPr id="302" name="補助費等最小値テキスト"/>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23.2</a:t>
          </a:r>
          <a:endParaRPr kumimoji="1" lang="ja-JP" altLang="en-US" sz="1000" b="1">
            <a:latin typeface="ＭＳ Ｐゴシック"/>
          </a:endParaRPr>
        </a:p>
      </xdr:txBody>
    </xdr:sp>
    <xdr:clientData/>
  </xdr:oneCellAnchor>
  <xdr:twoCellAnchor>
    <xdr:from>
      <xdr:col>23</xdr:col>
      <xdr:colOff>628650</xdr:colOff>
      <xdr:row>39</xdr:row>
      <xdr:rowOff>101854</xdr:rowOff>
    </xdr:from>
    <xdr:to>
      <xdr:col>24</xdr:col>
      <xdr:colOff>120650</xdr:colOff>
      <xdr:row>39</xdr:row>
      <xdr:rowOff>101854</xdr:rowOff>
    </xdr:to>
    <xdr:cxnSp macro="">
      <xdr:nvCxnSpPr>
        <xdr:cNvPr id="303" name="直線コネクタ 302"/>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80789</xdr:rowOff>
    </xdr:from>
    <xdr:ext cx="762000" cy="259045"/>
    <xdr:sp macro="" textlink="">
      <xdr:nvSpPr>
        <xdr:cNvPr id="304"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33</xdr:row>
      <xdr:rowOff>165862</xdr:rowOff>
    </xdr:from>
    <xdr:to>
      <xdr:col>24</xdr:col>
      <xdr:colOff>120650</xdr:colOff>
      <xdr:row>33</xdr:row>
      <xdr:rowOff>165862</xdr:rowOff>
    </xdr:to>
    <xdr:cxnSp macro="">
      <xdr:nvCxnSpPr>
        <xdr:cNvPr id="305" name="直線コネクタ 304"/>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129286</xdr:rowOff>
    </xdr:from>
    <xdr:to>
      <xdr:col>24</xdr:col>
      <xdr:colOff>31750</xdr:colOff>
      <xdr:row>35</xdr:row>
      <xdr:rowOff>147574</xdr:rowOff>
    </xdr:to>
    <xdr:cxnSp macro="">
      <xdr:nvCxnSpPr>
        <xdr:cNvPr id="306" name="直線コネクタ 305"/>
        <xdr:cNvCxnSpPr/>
      </xdr:nvCxnSpPr>
      <xdr:spPr>
        <a:xfrm>
          <a:off x="15671800" y="613003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103141</xdr:rowOff>
    </xdr:from>
    <xdr:ext cx="762000" cy="259045"/>
    <xdr:sp macro="" textlink="">
      <xdr:nvSpPr>
        <xdr:cNvPr id="307" name="補助費等平均値テキスト"/>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131064</xdr:rowOff>
    </xdr:from>
    <xdr:to>
      <xdr:col>24</xdr:col>
      <xdr:colOff>82550</xdr:colOff>
      <xdr:row>37</xdr:row>
      <xdr:rowOff>61214</xdr:rowOff>
    </xdr:to>
    <xdr:sp macro="" textlink="">
      <xdr:nvSpPr>
        <xdr:cNvPr id="308" name="フローチャート : 判断 307"/>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129286</xdr:rowOff>
    </xdr:from>
    <xdr:to>
      <xdr:col>22</xdr:col>
      <xdr:colOff>565150</xdr:colOff>
      <xdr:row>36</xdr:row>
      <xdr:rowOff>3556</xdr:rowOff>
    </xdr:to>
    <xdr:cxnSp macro="">
      <xdr:nvCxnSpPr>
        <xdr:cNvPr id="309" name="直線コネクタ 308"/>
        <xdr:cNvCxnSpPr/>
      </xdr:nvCxnSpPr>
      <xdr:spPr>
        <a:xfrm flipV="1">
          <a:off x="14782800" y="61300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135636</xdr:rowOff>
    </xdr:from>
    <xdr:to>
      <xdr:col>22</xdr:col>
      <xdr:colOff>615950</xdr:colOff>
      <xdr:row>37</xdr:row>
      <xdr:rowOff>65786</xdr:rowOff>
    </xdr:to>
    <xdr:sp macro="" textlink="">
      <xdr:nvSpPr>
        <xdr:cNvPr id="310" name="フローチャート : 判断 309"/>
        <xdr:cNvSpPr/>
      </xdr:nvSpPr>
      <xdr:spPr>
        <a:xfrm>
          <a:off x="15621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50563</xdr:rowOff>
    </xdr:from>
    <xdr:ext cx="736600" cy="259045"/>
    <xdr:sp macro="" textlink="">
      <xdr:nvSpPr>
        <xdr:cNvPr id="311" name="テキスト ボックス 310"/>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152146</xdr:rowOff>
    </xdr:from>
    <xdr:to>
      <xdr:col>21</xdr:col>
      <xdr:colOff>361950</xdr:colOff>
      <xdr:row>36</xdr:row>
      <xdr:rowOff>3556</xdr:rowOff>
    </xdr:to>
    <xdr:cxnSp macro="">
      <xdr:nvCxnSpPr>
        <xdr:cNvPr id="312" name="直線コネクタ 311"/>
        <xdr:cNvCxnSpPr/>
      </xdr:nvCxnSpPr>
      <xdr:spPr>
        <a:xfrm>
          <a:off x="13893800" y="61528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112776</xdr:rowOff>
    </xdr:from>
    <xdr:to>
      <xdr:col>21</xdr:col>
      <xdr:colOff>412750</xdr:colOff>
      <xdr:row>37</xdr:row>
      <xdr:rowOff>42926</xdr:rowOff>
    </xdr:to>
    <xdr:sp macro="" textlink="">
      <xdr:nvSpPr>
        <xdr:cNvPr id="313" name="フローチャート : 判断 312"/>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27703</xdr:rowOff>
    </xdr:from>
    <xdr:ext cx="762000" cy="259045"/>
    <xdr:sp macro="" textlink="">
      <xdr:nvSpPr>
        <xdr:cNvPr id="314" name="テキスト ボックス 313"/>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143002</xdr:rowOff>
    </xdr:from>
    <xdr:to>
      <xdr:col>20</xdr:col>
      <xdr:colOff>158750</xdr:colOff>
      <xdr:row>35</xdr:row>
      <xdr:rowOff>152146</xdr:rowOff>
    </xdr:to>
    <xdr:cxnSp macro="">
      <xdr:nvCxnSpPr>
        <xdr:cNvPr id="315" name="直線コネクタ 314"/>
        <xdr:cNvCxnSpPr/>
      </xdr:nvCxnSpPr>
      <xdr:spPr>
        <a:xfrm>
          <a:off x="13004800" y="61437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112776</xdr:rowOff>
    </xdr:from>
    <xdr:to>
      <xdr:col>20</xdr:col>
      <xdr:colOff>209550</xdr:colOff>
      <xdr:row>37</xdr:row>
      <xdr:rowOff>42926</xdr:rowOff>
    </xdr:to>
    <xdr:sp macro="" textlink="">
      <xdr:nvSpPr>
        <xdr:cNvPr id="316" name="フローチャート : 判断 315"/>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27703</xdr:rowOff>
    </xdr:from>
    <xdr:ext cx="762000" cy="259045"/>
    <xdr:sp macro="" textlink="">
      <xdr:nvSpPr>
        <xdr:cNvPr id="317" name="テキスト ボックス 316"/>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108204</xdr:rowOff>
    </xdr:from>
    <xdr:to>
      <xdr:col>19</xdr:col>
      <xdr:colOff>6350</xdr:colOff>
      <xdr:row>37</xdr:row>
      <xdr:rowOff>38354</xdr:rowOff>
    </xdr:to>
    <xdr:sp macro="" textlink="">
      <xdr:nvSpPr>
        <xdr:cNvPr id="318" name="フローチャート : 判断 317"/>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23131</xdr:rowOff>
    </xdr:from>
    <xdr:ext cx="762000" cy="259045"/>
    <xdr:sp macro="" textlink="">
      <xdr:nvSpPr>
        <xdr:cNvPr id="319" name="テキスト ボックス 318"/>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96774</xdr:rowOff>
    </xdr:from>
    <xdr:to>
      <xdr:col>24</xdr:col>
      <xdr:colOff>82550</xdr:colOff>
      <xdr:row>36</xdr:row>
      <xdr:rowOff>26924</xdr:rowOff>
    </xdr:to>
    <xdr:sp macro="" textlink="">
      <xdr:nvSpPr>
        <xdr:cNvPr id="325" name="円/楕円 324"/>
        <xdr:cNvSpPr/>
      </xdr:nvSpPr>
      <xdr:spPr>
        <a:xfrm>
          <a:off x="164592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113301</xdr:rowOff>
    </xdr:from>
    <xdr:ext cx="762000" cy="259045"/>
    <xdr:sp macro="" textlink="">
      <xdr:nvSpPr>
        <xdr:cNvPr id="326" name="補助費等該当値テキスト"/>
        <xdr:cNvSpPr txBox="1"/>
      </xdr:nvSpPr>
      <xdr:spPr>
        <a:xfrm>
          <a:off x="16598900" y="594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78486</xdr:rowOff>
    </xdr:from>
    <xdr:to>
      <xdr:col>22</xdr:col>
      <xdr:colOff>615950</xdr:colOff>
      <xdr:row>36</xdr:row>
      <xdr:rowOff>8636</xdr:rowOff>
    </xdr:to>
    <xdr:sp macro="" textlink="">
      <xdr:nvSpPr>
        <xdr:cNvPr id="327" name="円/楕円 326"/>
        <xdr:cNvSpPr/>
      </xdr:nvSpPr>
      <xdr:spPr>
        <a:xfrm>
          <a:off x="15621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18813</xdr:rowOff>
    </xdr:from>
    <xdr:ext cx="736600" cy="259045"/>
    <xdr:sp macro="" textlink="">
      <xdr:nvSpPr>
        <xdr:cNvPr id="328" name="テキスト ボックス 327"/>
        <xdr:cNvSpPr txBox="1"/>
      </xdr:nvSpPr>
      <xdr:spPr>
        <a:xfrm>
          <a:off x="15290800" y="584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124206</xdr:rowOff>
    </xdr:from>
    <xdr:to>
      <xdr:col>21</xdr:col>
      <xdr:colOff>412750</xdr:colOff>
      <xdr:row>36</xdr:row>
      <xdr:rowOff>54356</xdr:rowOff>
    </xdr:to>
    <xdr:sp macro="" textlink="">
      <xdr:nvSpPr>
        <xdr:cNvPr id="329" name="円/楕円 328"/>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64533</xdr:rowOff>
    </xdr:from>
    <xdr:ext cx="762000" cy="259045"/>
    <xdr:sp macro="" textlink="">
      <xdr:nvSpPr>
        <xdr:cNvPr id="330" name="テキスト ボックス 329"/>
        <xdr:cNvSpPr txBox="1"/>
      </xdr:nvSpPr>
      <xdr:spPr>
        <a:xfrm>
          <a:off x="14401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101346</xdr:rowOff>
    </xdr:from>
    <xdr:to>
      <xdr:col>20</xdr:col>
      <xdr:colOff>209550</xdr:colOff>
      <xdr:row>36</xdr:row>
      <xdr:rowOff>31496</xdr:rowOff>
    </xdr:to>
    <xdr:sp macro="" textlink="">
      <xdr:nvSpPr>
        <xdr:cNvPr id="331" name="円/楕円 330"/>
        <xdr:cNvSpPr/>
      </xdr:nvSpPr>
      <xdr:spPr>
        <a:xfrm>
          <a:off x="13843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41673</xdr:rowOff>
    </xdr:from>
    <xdr:ext cx="762000" cy="259045"/>
    <xdr:sp macro="" textlink="">
      <xdr:nvSpPr>
        <xdr:cNvPr id="332" name="テキスト ボックス 331"/>
        <xdr:cNvSpPr txBox="1"/>
      </xdr:nvSpPr>
      <xdr:spPr>
        <a:xfrm>
          <a:off x="13512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92202</xdr:rowOff>
    </xdr:from>
    <xdr:to>
      <xdr:col>19</xdr:col>
      <xdr:colOff>6350</xdr:colOff>
      <xdr:row>36</xdr:row>
      <xdr:rowOff>22352</xdr:rowOff>
    </xdr:to>
    <xdr:sp macro="" textlink="">
      <xdr:nvSpPr>
        <xdr:cNvPr id="333" name="円/楕円 332"/>
        <xdr:cNvSpPr/>
      </xdr:nvSpPr>
      <xdr:spPr>
        <a:xfrm>
          <a:off x="12954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32529</xdr:rowOff>
    </xdr:from>
    <xdr:ext cx="762000" cy="259045"/>
    <xdr:sp macro="" textlink="">
      <xdr:nvSpPr>
        <xdr:cNvPr id="334" name="テキスト ボックス 333"/>
        <xdr:cNvSpPr txBox="1"/>
      </xdr:nvSpPr>
      <xdr:spPr>
        <a:xfrm>
          <a:off x="12623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８年度においては類似団体平均を３．３ポイント下回った。これは、地方債の繰上償還を重点的に実施してきた結果、繰上償還に伴う公債費としての元金が増大してきた一方で、後年度の公債費負担が減少し平準化が図られたことにより、定時償還額が減少する効果が徐々に現われてきているものと分析している。今後とも可能な限り繰り上げ償還に取り組んでいく。</a:t>
          </a: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9" name="直線コネクタ 348"/>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0" name="テキスト ボックス 349"/>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1" name="直線コネクタ 350"/>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2" name="テキスト ボックス 351"/>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3" name="直線コネクタ 352"/>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4" name="テキスト ボックス 353"/>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5" name="直線コネクタ 354"/>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6" name="テキスト ボックス 355"/>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149860</xdr:rowOff>
    </xdr:from>
    <xdr:to>
      <xdr:col>7</xdr:col>
      <xdr:colOff>15875</xdr:colOff>
      <xdr:row>80</xdr:row>
      <xdr:rowOff>131572</xdr:rowOff>
    </xdr:to>
    <xdr:cxnSp macro="">
      <xdr:nvCxnSpPr>
        <xdr:cNvPr id="359" name="直線コネクタ 358"/>
        <xdr:cNvCxnSpPr/>
      </xdr:nvCxnSpPr>
      <xdr:spPr>
        <a:xfrm flipV="1">
          <a:off x="4826000" y="12837160"/>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103649</xdr:rowOff>
    </xdr:from>
    <xdr:ext cx="762000" cy="259045"/>
    <xdr:sp macro="" textlink="">
      <xdr:nvSpPr>
        <xdr:cNvPr id="360" name="公債費最小値テキスト"/>
        <xdr:cNvSpPr txBox="1"/>
      </xdr:nvSpPr>
      <xdr:spPr>
        <a:xfrm>
          <a:off x="4914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27.6</a:t>
          </a:r>
          <a:endParaRPr kumimoji="1" lang="ja-JP" altLang="en-US" sz="1000" b="1">
            <a:latin typeface="ＭＳ Ｐゴシック"/>
          </a:endParaRPr>
        </a:p>
      </xdr:txBody>
    </xdr:sp>
    <xdr:clientData/>
  </xdr:oneCellAnchor>
  <xdr:twoCellAnchor>
    <xdr:from>
      <xdr:col>6</xdr:col>
      <xdr:colOff>612775</xdr:colOff>
      <xdr:row>80</xdr:row>
      <xdr:rowOff>131572</xdr:rowOff>
    </xdr:from>
    <xdr:to>
      <xdr:col>7</xdr:col>
      <xdr:colOff>104775</xdr:colOff>
      <xdr:row>80</xdr:row>
      <xdr:rowOff>131572</xdr:rowOff>
    </xdr:to>
    <xdr:cxnSp macro="">
      <xdr:nvCxnSpPr>
        <xdr:cNvPr id="361" name="直線コネクタ 360"/>
        <xdr:cNvCxnSpPr/>
      </xdr:nvCxnSpPr>
      <xdr:spPr>
        <a:xfrm>
          <a:off x="4737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64787</xdr:rowOff>
    </xdr:from>
    <xdr:ext cx="762000" cy="259045"/>
    <xdr:sp macro="" textlink="">
      <xdr:nvSpPr>
        <xdr:cNvPr id="362" name="公債費最大値テキスト"/>
        <xdr:cNvSpPr txBox="1"/>
      </xdr:nvSpPr>
      <xdr:spPr>
        <a:xfrm>
          <a:off x="4914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6</xdr:col>
      <xdr:colOff>612775</xdr:colOff>
      <xdr:row>74</xdr:row>
      <xdr:rowOff>149860</xdr:rowOff>
    </xdr:from>
    <xdr:to>
      <xdr:col>7</xdr:col>
      <xdr:colOff>104775</xdr:colOff>
      <xdr:row>74</xdr:row>
      <xdr:rowOff>149860</xdr:rowOff>
    </xdr:to>
    <xdr:cxnSp macro="">
      <xdr:nvCxnSpPr>
        <xdr:cNvPr id="363" name="直線コネクタ 362"/>
        <xdr:cNvCxnSpPr/>
      </xdr:nvCxnSpPr>
      <xdr:spPr>
        <a:xfrm>
          <a:off x="4737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154432</xdr:rowOff>
    </xdr:from>
    <xdr:to>
      <xdr:col>7</xdr:col>
      <xdr:colOff>15875</xdr:colOff>
      <xdr:row>77</xdr:row>
      <xdr:rowOff>24130</xdr:rowOff>
    </xdr:to>
    <xdr:cxnSp macro="">
      <xdr:nvCxnSpPr>
        <xdr:cNvPr id="364" name="直線コネクタ 363"/>
        <xdr:cNvCxnSpPr/>
      </xdr:nvCxnSpPr>
      <xdr:spPr>
        <a:xfrm flipV="1">
          <a:off x="3987800" y="1318463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55135</xdr:rowOff>
    </xdr:from>
    <xdr:ext cx="762000" cy="259045"/>
    <xdr:sp macro="" textlink="">
      <xdr:nvSpPr>
        <xdr:cNvPr id="365" name="公債費平均値テキスト"/>
        <xdr:cNvSpPr txBox="1"/>
      </xdr:nvSpPr>
      <xdr:spPr>
        <a:xfrm>
          <a:off x="4914900" y="1325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83058</xdr:rowOff>
    </xdr:from>
    <xdr:to>
      <xdr:col>7</xdr:col>
      <xdr:colOff>66675</xdr:colOff>
      <xdr:row>78</xdr:row>
      <xdr:rowOff>13208</xdr:rowOff>
    </xdr:to>
    <xdr:sp macro="" textlink="">
      <xdr:nvSpPr>
        <xdr:cNvPr id="366" name="フローチャート : 判断 365"/>
        <xdr:cNvSpPr/>
      </xdr:nvSpPr>
      <xdr:spPr>
        <a:xfrm>
          <a:off x="4775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24130</xdr:rowOff>
    </xdr:from>
    <xdr:to>
      <xdr:col>5</xdr:col>
      <xdr:colOff>549275</xdr:colOff>
      <xdr:row>77</xdr:row>
      <xdr:rowOff>69850</xdr:rowOff>
    </xdr:to>
    <xdr:cxnSp macro="">
      <xdr:nvCxnSpPr>
        <xdr:cNvPr id="367" name="直線コネクタ 366"/>
        <xdr:cNvCxnSpPr/>
      </xdr:nvCxnSpPr>
      <xdr:spPr>
        <a:xfrm flipV="1">
          <a:off x="3098800" y="13225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32765</xdr:rowOff>
    </xdr:from>
    <xdr:to>
      <xdr:col>5</xdr:col>
      <xdr:colOff>600075</xdr:colOff>
      <xdr:row>77</xdr:row>
      <xdr:rowOff>134365</xdr:rowOff>
    </xdr:to>
    <xdr:sp macro="" textlink="">
      <xdr:nvSpPr>
        <xdr:cNvPr id="368" name="フローチャート : 判断 367"/>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119142</xdr:rowOff>
    </xdr:from>
    <xdr:ext cx="736600" cy="259045"/>
    <xdr:sp macro="" textlink="">
      <xdr:nvSpPr>
        <xdr:cNvPr id="369" name="テキスト ボックス 368"/>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69850</xdr:rowOff>
    </xdr:from>
    <xdr:to>
      <xdr:col>4</xdr:col>
      <xdr:colOff>346075</xdr:colOff>
      <xdr:row>77</xdr:row>
      <xdr:rowOff>69850</xdr:rowOff>
    </xdr:to>
    <xdr:cxnSp macro="">
      <xdr:nvCxnSpPr>
        <xdr:cNvPr id="370" name="直線コネクタ 369"/>
        <xdr:cNvCxnSpPr/>
      </xdr:nvCxnSpPr>
      <xdr:spPr>
        <a:xfrm>
          <a:off x="2209800" y="1327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124206</xdr:rowOff>
    </xdr:from>
    <xdr:to>
      <xdr:col>4</xdr:col>
      <xdr:colOff>396875</xdr:colOff>
      <xdr:row>78</xdr:row>
      <xdr:rowOff>54356</xdr:rowOff>
    </xdr:to>
    <xdr:sp macro="" textlink="">
      <xdr:nvSpPr>
        <xdr:cNvPr id="371" name="フローチャート : 判断 370"/>
        <xdr:cNvSpPr/>
      </xdr:nvSpPr>
      <xdr:spPr>
        <a:xfrm>
          <a:off x="3048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39133</xdr:rowOff>
    </xdr:from>
    <xdr:ext cx="762000" cy="259045"/>
    <xdr:sp macro="" textlink="">
      <xdr:nvSpPr>
        <xdr:cNvPr id="372" name="テキスト ボックス 371"/>
        <xdr:cNvSpPr txBox="1"/>
      </xdr:nvSpPr>
      <xdr:spPr>
        <a:xfrm>
          <a:off x="2717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69850</xdr:rowOff>
    </xdr:from>
    <xdr:to>
      <xdr:col>3</xdr:col>
      <xdr:colOff>142875</xdr:colOff>
      <xdr:row>77</xdr:row>
      <xdr:rowOff>69850</xdr:rowOff>
    </xdr:to>
    <xdr:cxnSp macro="">
      <xdr:nvCxnSpPr>
        <xdr:cNvPr id="373" name="直線コネクタ 372"/>
        <xdr:cNvCxnSpPr/>
      </xdr:nvCxnSpPr>
      <xdr:spPr>
        <a:xfrm>
          <a:off x="1320800" y="1327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137922</xdr:rowOff>
    </xdr:from>
    <xdr:to>
      <xdr:col>3</xdr:col>
      <xdr:colOff>193675</xdr:colOff>
      <xdr:row>78</xdr:row>
      <xdr:rowOff>68072</xdr:rowOff>
    </xdr:to>
    <xdr:sp macro="" textlink="">
      <xdr:nvSpPr>
        <xdr:cNvPr id="374" name="フローチャート : 判断 373"/>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52849</xdr:rowOff>
    </xdr:from>
    <xdr:ext cx="762000" cy="259045"/>
    <xdr:sp macro="" textlink="">
      <xdr:nvSpPr>
        <xdr:cNvPr id="375" name="テキスト ボックス 374"/>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151637</xdr:rowOff>
    </xdr:from>
    <xdr:to>
      <xdr:col>1</xdr:col>
      <xdr:colOff>676275</xdr:colOff>
      <xdr:row>78</xdr:row>
      <xdr:rowOff>81787</xdr:rowOff>
    </xdr:to>
    <xdr:sp macro="" textlink="">
      <xdr:nvSpPr>
        <xdr:cNvPr id="376" name="フローチャート : 判断 375"/>
        <xdr:cNvSpPr/>
      </xdr:nvSpPr>
      <xdr:spPr>
        <a:xfrm>
          <a:off x="1270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66564</xdr:rowOff>
    </xdr:from>
    <xdr:ext cx="762000" cy="259045"/>
    <xdr:sp macro="" textlink="">
      <xdr:nvSpPr>
        <xdr:cNvPr id="377" name="テキスト ボックス 376"/>
        <xdr:cNvSpPr txBox="1"/>
      </xdr:nvSpPr>
      <xdr:spPr>
        <a:xfrm>
          <a:off x="939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103632</xdr:rowOff>
    </xdr:from>
    <xdr:to>
      <xdr:col>7</xdr:col>
      <xdr:colOff>66675</xdr:colOff>
      <xdr:row>77</xdr:row>
      <xdr:rowOff>33782</xdr:rowOff>
    </xdr:to>
    <xdr:sp macro="" textlink="">
      <xdr:nvSpPr>
        <xdr:cNvPr id="383" name="円/楕円 382"/>
        <xdr:cNvSpPr/>
      </xdr:nvSpPr>
      <xdr:spPr>
        <a:xfrm>
          <a:off x="47752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120159</xdr:rowOff>
    </xdr:from>
    <xdr:ext cx="762000" cy="259045"/>
    <xdr:sp macro="" textlink="">
      <xdr:nvSpPr>
        <xdr:cNvPr id="384" name="公債費該当値テキスト"/>
        <xdr:cNvSpPr txBox="1"/>
      </xdr:nvSpPr>
      <xdr:spPr>
        <a:xfrm>
          <a:off x="4914900" y="1297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144780</xdr:rowOff>
    </xdr:from>
    <xdr:to>
      <xdr:col>5</xdr:col>
      <xdr:colOff>600075</xdr:colOff>
      <xdr:row>77</xdr:row>
      <xdr:rowOff>74930</xdr:rowOff>
    </xdr:to>
    <xdr:sp macro="" textlink="">
      <xdr:nvSpPr>
        <xdr:cNvPr id="385" name="円/楕円 384"/>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85107</xdr:rowOff>
    </xdr:from>
    <xdr:ext cx="736600" cy="259045"/>
    <xdr:sp macro="" textlink="">
      <xdr:nvSpPr>
        <xdr:cNvPr id="386" name="テキスト ボックス 385"/>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19050</xdr:rowOff>
    </xdr:from>
    <xdr:to>
      <xdr:col>4</xdr:col>
      <xdr:colOff>396875</xdr:colOff>
      <xdr:row>77</xdr:row>
      <xdr:rowOff>120650</xdr:rowOff>
    </xdr:to>
    <xdr:sp macro="" textlink="">
      <xdr:nvSpPr>
        <xdr:cNvPr id="387" name="円/楕円 386"/>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130827</xdr:rowOff>
    </xdr:from>
    <xdr:ext cx="762000" cy="259045"/>
    <xdr:sp macro="" textlink="">
      <xdr:nvSpPr>
        <xdr:cNvPr id="388" name="テキスト ボックス 387"/>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19050</xdr:rowOff>
    </xdr:from>
    <xdr:to>
      <xdr:col>3</xdr:col>
      <xdr:colOff>193675</xdr:colOff>
      <xdr:row>77</xdr:row>
      <xdr:rowOff>120650</xdr:rowOff>
    </xdr:to>
    <xdr:sp macro="" textlink="">
      <xdr:nvSpPr>
        <xdr:cNvPr id="389" name="円/楕円 388"/>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130827</xdr:rowOff>
    </xdr:from>
    <xdr:ext cx="762000" cy="259045"/>
    <xdr:sp macro="" textlink="">
      <xdr:nvSpPr>
        <xdr:cNvPr id="390" name="テキスト ボックス 389"/>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19050</xdr:rowOff>
    </xdr:from>
    <xdr:to>
      <xdr:col>1</xdr:col>
      <xdr:colOff>676275</xdr:colOff>
      <xdr:row>77</xdr:row>
      <xdr:rowOff>120650</xdr:rowOff>
    </xdr:to>
    <xdr:sp macro="" textlink="">
      <xdr:nvSpPr>
        <xdr:cNvPr id="391" name="円/楕円 390"/>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130827</xdr:rowOff>
    </xdr:from>
    <xdr:ext cx="762000" cy="259045"/>
    <xdr:sp macro="" textlink="">
      <xdr:nvSpPr>
        <xdr:cNvPr id="392" name="テキスト ボックス 391"/>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20/56</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を除く経常収支比率は、これまで類似団体に比較してかなり低い数値で推移してきたが、平成２８年度においては７．７ポイント上昇し、類似団体平均まであと０．５ポイントと迫っている。引き続き経常収支比率の改善に向け、歳入の確保、経費の節減に努めていく。</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7" name="直線コネクタ 406"/>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8" name="テキスト ボックス 407"/>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9" name="直線コネクタ 408"/>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0" name="テキスト ボックス 409"/>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1" name="直線コネクタ 410"/>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2" name="テキスト ボックス 411"/>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3" name="直線コネクタ 412"/>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4" name="テキスト ボックス 413"/>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5" name="直線コネクタ 414"/>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6" name="テキスト ボックス 415"/>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77470</xdr:rowOff>
    </xdr:from>
    <xdr:to>
      <xdr:col>24</xdr:col>
      <xdr:colOff>31750</xdr:colOff>
      <xdr:row>80</xdr:row>
      <xdr:rowOff>146050</xdr:rowOff>
    </xdr:to>
    <xdr:cxnSp macro="">
      <xdr:nvCxnSpPr>
        <xdr:cNvPr id="420" name="直線コネクタ 419"/>
        <xdr:cNvCxnSpPr/>
      </xdr:nvCxnSpPr>
      <xdr:spPr>
        <a:xfrm flipV="1">
          <a:off x="16510000" y="1276477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118127</xdr:rowOff>
    </xdr:from>
    <xdr:ext cx="762000" cy="259045"/>
    <xdr:sp macro="" textlink="">
      <xdr:nvSpPr>
        <xdr:cNvPr id="421"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146050</xdr:rowOff>
    </xdr:from>
    <xdr:to>
      <xdr:col>24</xdr:col>
      <xdr:colOff>120650</xdr:colOff>
      <xdr:row>80</xdr:row>
      <xdr:rowOff>146050</xdr:rowOff>
    </xdr:to>
    <xdr:cxnSp macro="">
      <xdr:nvCxnSpPr>
        <xdr:cNvPr id="422" name="直線コネクタ 421"/>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163847</xdr:rowOff>
    </xdr:from>
    <xdr:ext cx="762000" cy="259045"/>
    <xdr:sp macro="" textlink="">
      <xdr:nvSpPr>
        <xdr:cNvPr id="423" name="公債費以外最大値テキスト"/>
        <xdr:cNvSpPr txBox="1"/>
      </xdr:nvSpPr>
      <xdr:spPr>
        <a:xfrm>
          <a:off x="16598900" y="12508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56.7</a:t>
          </a:r>
          <a:endParaRPr kumimoji="1" lang="ja-JP" altLang="en-US" sz="1000" b="1">
            <a:latin typeface="ＭＳ Ｐゴシック"/>
          </a:endParaRPr>
        </a:p>
      </xdr:txBody>
    </xdr:sp>
    <xdr:clientData/>
  </xdr:oneCellAnchor>
  <xdr:twoCellAnchor>
    <xdr:from>
      <xdr:col>23</xdr:col>
      <xdr:colOff>628650</xdr:colOff>
      <xdr:row>74</xdr:row>
      <xdr:rowOff>77470</xdr:rowOff>
    </xdr:from>
    <xdr:to>
      <xdr:col>24</xdr:col>
      <xdr:colOff>120650</xdr:colOff>
      <xdr:row>74</xdr:row>
      <xdr:rowOff>77470</xdr:rowOff>
    </xdr:to>
    <xdr:cxnSp macro="">
      <xdr:nvCxnSpPr>
        <xdr:cNvPr id="424" name="直線コネクタ 423"/>
        <xdr:cNvCxnSpPr/>
      </xdr:nvCxnSpPr>
      <xdr:spPr>
        <a:xfrm>
          <a:off x="16421100" y="1276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111760</xdr:rowOff>
    </xdr:from>
    <xdr:to>
      <xdr:col>24</xdr:col>
      <xdr:colOff>31750</xdr:colOff>
      <xdr:row>77</xdr:row>
      <xdr:rowOff>62230</xdr:rowOff>
    </xdr:to>
    <xdr:cxnSp macro="">
      <xdr:nvCxnSpPr>
        <xdr:cNvPr id="425" name="直線コネクタ 424"/>
        <xdr:cNvCxnSpPr/>
      </xdr:nvCxnSpPr>
      <xdr:spPr>
        <a:xfrm>
          <a:off x="15671800" y="12970510"/>
          <a:ext cx="838200" cy="29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2557</xdr:rowOff>
    </xdr:from>
    <xdr:ext cx="762000" cy="259045"/>
    <xdr:sp macro="" textlink="">
      <xdr:nvSpPr>
        <xdr:cNvPr id="426" name="公債費以外平均値テキスト"/>
        <xdr:cNvSpPr txBox="1"/>
      </xdr:nvSpPr>
      <xdr:spPr>
        <a:xfrm>
          <a:off x="16598900" y="13204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30480</xdr:rowOff>
    </xdr:from>
    <xdr:to>
      <xdr:col>24</xdr:col>
      <xdr:colOff>82550</xdr:colOff>
      <xdr:row>77</xdr:row>
      <xdr:rowOff>132080</xdr:rowOff>
    </xdr:to>
    <xdr:sp macro="" textlink="">
      <xdr:nvSpPr>
        <xdr:cNvPr id="427" name="フローチャート : 判断 426"/>
        <xdr:cNvSpPr/>
      </xdr:nvSpPr>
      <xdr:spPr>
        <a:xfrm>
          <a:off x="164592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111760</xdr:rowOff>
    </xdr:from>
    <xdr:to>
      <xdr:col>22</xdr:col>
      <xdr:colOff>565150</xdr:colOff>
      <xdr:row>75</xdr:row>
      <xdr:rowOff>161289</xdr:rowOff>
    </xdr:to>
    <xdr:cxnSp macro="">
      <xdr:nvCxnSpPr>
        <xdr:cNvPr id="428" name="直線コネクタ 427"/>
        <xdr:cNvCxnSpPr/>
      </xdr:nvCxnSpPr>
      <xdr:spPr>
        <a:xfrm flipV="1">
          <a:off x="14782800" y="12970510"/>
          <a:ext cx="889000" cy="4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163830</xdr:rowOff>
    </xdr:from>
    <xdr:to>
      <xdr:col>22</xdr:col>
      <xdr:colOff>615950</xdr:colOff>
      <xdr:row>77</xdr:row>
      <xdr:rowOff>93980</xdr:rowOff>
    </xdr:to>
    <xdr:sp macro="" textlink="">
      <xdr:nvSpPr>
        <xdr:cNvPr id="429" name="フローチャート : 判断 428"/>
        <xdr:cNvSpPr/>
      </xdr:nvSpPr>
      <xdr:spPr>
        <a:xfrm>
          <a:off x="15621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78757</xdr:rowOff>
    </xdr:from>
    <xdr:ext cx="736600" cy="259045"/>
    <xdr:sp macro="" textlink="">
      <xdr:nvSpPr>
        <xdr:cNvPr id="430" name="テキスト ボックス 429"/>
        <xdr:cNvSpPr txBox="1"/>
      </xdr:nvSpPr>
      <xdr:spPr>
        <a:xfrm>
          <a:off x="15290800" y="13280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138430</xdr:rowOff>
    </xdr:from>
    <xdr:to>
      <xdr:col>21</xdr:col>
      <xdr:colOff>361950</xdr:colOff>
      <xdr:row>75</xdr:row>
      <xdr:rowOff>161289</xdr:rowOff>
    </xdr:to>
    <xdr:cxnSp macro="">
      <xdr:nvCxnSpPr>
        <xdr:cNvPr id="431" name="直線コネクタ 430"/>
        <xdr:cNvCxnSpPr/>
      </xdr:nvCxnSpPr>
      <xdr:spPr>
        <a:xfrm>
          <a:off x="13893800" y="129971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76200</xdr:rowOff>
    </xdr:from>
    <xdr:to>
      <xdr:col>21</xdr:col>
      <xdr:colOff>412750</xdr:colOff>
      <xdr:row>78</xdr:row>
      <xdr:rowOff>6350</xdr:rowOff>
    </xdr:to>
    <xdr:sp macro="" textlink="">
      <xdr:nvSpPr>
        <xdr:cNvPr id="432" name="フローチャート : 判断 431"/>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162577</xdr:rowOff>
    </xdr:from>
    <xdr:ext cx="762000" cy="259045"/>
    <xdr:sp macro="" textlink="">
      <xdr:nvSpPr>
        <xdr:cNvPr id="433" name="テキスト ボックス 432"/>
        <xdr:cNvSpPr txBox="1"/>
      </xdr:nvSpPr>
      <xdr:spPr>
        <a:xfrm>
          <a:off x="14401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123190</xdr:rowOff>
    </xdr:from>
    <xdr:to>
      <xdr:col>20</xdr:col>
      <xdr:colOff>158750</xdr:colOff>
      <xdr:row>75</xdr:row>
      <xdr:rowOff>138430</xdr:rowOff>
    </xdr:to>
    <xdr:cxnSp macro="">
      <xdr:nvCxnSpPr>
        <xdr:cNvPr id="434" name="直線コネクタ 433"/>
        <xdr:cNvCxnSpPr/>
      </xdr:nvCxnSpPr>
      <xdr:spPr>
        <a:xfrm>
          <a:off x="13004800" y="12981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26670</xdr:rowOff>
    </xdr:from>
    <xdr:to>
      <xdr:col>20</xdr:col>
      <xdr:colOff>209550</xdr:colOff>
      <xdr:row>77</xdr:row>
      <xdr:rowOff>128270</xdr:rowOff>
    </xdr:to>
    <xdr:sp macro="" textlink="">
      <xdr:nvSpPr>
        <xdr:cNvPr id="435" name="フローチャート : 判断 434"/>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113047</xdr:rowOff>
    </xdr:from>
    <xdr:ext cx="762000" cy="259045"/>
    <xdr:sp macro="" textlink="">
      <xdr:nvSpPr>
        <xdr:cNvPr id="436" name="テキスト ボックス 435"/>
        <xdr:cNvSpPr txBox="1"/>
      </xdr:nvSpPr>
      <xdr:spPr>
        <a:xfrm>
          <a:off x="13512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41911</xdr:rowOff>
    </xdr:from>
    <xdr:to>
      <xdr:col>19</xdr:col>
      <xdr:colOff>6350</xdr:colOff>
      <xdr:row>77</xdr:row>
      <xdr:rowOff>143511</xdr:rowOff>
    </xdr:to>
    <xdr:sp macro="" textlink="">
      <xdr:nvSpPr>
        <xdr:cNvPr id="437" name="フローチャート : 判断 436"/>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128288</xdr:rowOff>
    </xdr:from>
    <xdr:ext cx="762000" cy="259045"/>
    <xdr:sp macro="" textlink="">
      <xdr:nvSpPr>
        <xdr:cNvPr id="438" name="テキスト ボックス 437"/>
        <xdr:cNvSpPr txBox="1"/>
      </xdr:nvSpPr>
      <xdr:spPr>
        <a:xfrm>
          <a:off x="12623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77</xdr:row>
      <xdr:rowOff>11430</xdr:rowOff>
    </xdr:from>
    <xdr:to>
      <xdr:col>24</xdr:col>
      <xdr:colOff>82550</xdr:colOff>
      <xdr:row>77</xdr:row>
      <xdr:rowOff>113030</xdr:rowOff>
    </xdr:to>
    <xdr:sp macro="" textlink="">
      <xdr:nvSpPr>
        <xdr:cNvPr id="444" name="円/楕円 443"/>
        <xdr:cNvSpPr/>
      </xdr:nvSpPr>
      <xdr:spPr>
        <a:xfrm>
          <a:off x="164592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27957</xdr:rowOff>
    </xdr:from>
    <xdr:ext cx="762000" cy="259045"/>
    <xdr:sp macro="" textlink="">
      <xdr:nvSpPr>
        <xdr:cNvPr id="445" name="公債費以外該当値テキスト"/>
        <xdr:cNvSpPr txBox="1"/>
      </xdr:nvSpPr>
      <xdr:spPr>
        <a:xfrm>
          <a:off x="165989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69.8</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60960</xdr:rowOff>
    </xdr:from>
    <xdr:to>
      <xdr:col>22</xdr:col>
      <xdr:colOff>615950</xdr:colOff>
      <xdr:row>75</xdr:row>
      <xdr:rowOff>162561</xdr:rowOff>
    </xdr:to>
    <xdr:sp macro="" textlink="">
      <xdr:nvSpPr>
        <xdr:cNvPr id="446" name="円/楕円 445"/>
        <xdr:cNvSpPr/>
      </xdr:nvSpPr>
      <xdr:spPr>
        <a:xfrm>
          <a:off x="15621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1287</xdr:rowOff>
    </xdr:from>
    <xdr:ext cx="736600" cy="259045"/>
    <xdr:sp macro="" textlink="">
      <xdr:nvSpPr>
        <xdr:cNvPr id="447" name="テキスト ボックス 446"/>
        <xdr:cNvSpPr txBox="1"/>
      </xdr:nvSpPr>
      <xdr:spPr>
        <a:xfrm>
          <a:off x="15290800" y="12688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62.1</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110490</xdr:rowOff>
    </xdr:from>
    <xdr:to>
      <xdr:col>21</xdr:col>
      <xdr:colOff>412750</xdr:colOff>
      <xdr:row>76</xdr:row>
      <xdr:rowOff>40639</xdr:rowOff>
    </xdr:to>
    <xdr:sp macro="" textlink="">
      <xdr:nvSpPr>
        <xdr:cNvPr id="448" name="円/楕円 447"/>
        <xdr:cNvSpPr/>
      </xdr:nvSpPr>
      <xdr:spPr>
        <a:xfrm>
          <a:off x="14732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50817</xdr:rowOff>
    </xdr:from>
    <xdr:ext cx="762000" cy="259045"/>
    <xdr:sp macro="" textlink="">
      <xdr:nvSpPr>
        <xdr:cNvPr id="449" name="テキスト ボックス 448"/>
        <xdr:cNvSpPr txBox="1"/>
      </xdr:nvSpPr>
      <xdr:spPr>
        <a:xfrm>
          <a:off x="14401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87630</xdr:rowOff>
    </xdr:from>
    <xdr:to>
      <xdr:col>20</xdr:col>
      <xdr:colOff>209550</xdr:colOff>
      <xdr:row>76</xdr:row>
      <xdr:rowOff>17780</xdr:rowOff>
    </xdr:to>
    <xdr:sp macro="" textlink="">
      <xdr:nvSpPr>
        <xdr:cNvPr id="450" name="円/楕円 449"/>
        <xdr:cNvSpPr/>
      </xdr:nvSpPr>
      <xdr:spPr>
        <a:xfrm>
          <a:off x="13843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27957</xdr:rowOff>
    </xdr:from>
    <xdr:ext cx="762000" cy="259045"/>
    <xdr:sp macro="" textlink="">
      <xdr:nvSpPr>
        <xdr:cNvPr id="451" name="テキスト ボックス 450"/>
        <xdr:cNvSpPr txBox="1"/>
      </xdr:nvSpPr>
      <xdr:spPr>
        <a:xfrm>
          <a:off x="13512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62.8</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72390</xdr:rowOff>
    </xdr:from>
    <xdr:to>
      <xdr:col>19</xdr:col>
      <xdr:colOff>6350</xdr:colOff>
      <xdr:row>76</xdr:row>
      <xdr:rowOff>2539</xdr:rowOff>
    </xdr:to>
    <xdr:sp macro="" textlink="">
      <xdr:nvSpPr>
        <xdr:cNvPr id="452" name="円/楕円 451"/>
        <xdr:cNvSpPr/>
      </xdr:nvSpPr>
      <xdr:spPr>
        <a:xfrm>
          <a:off x="12954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12717</xdr:rowOff>
    </xdr:from>
    <xdr:ext cx="762000" cy="259045"/>
    <xdr:sp macro="" textlink="">
      <xdr:nvSpPr>
        <xdr:cNvPr id="453" name="テキスト ボックス 452"/>
        <xdr:cNvSpPr txBox="1"/>
      </xdr:nvSpPr>
      <xdr:spPr>
        <a:xfrm>
          <a:off x="12623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山形県遊佐町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55448</xdr:rowOff>
    </xdr:from>
    <xdr:to>
      <xdr:col>4</xdr:col>
      <xdr:colOff>1117600</xdr:colOff>
      <xdr:row>20</xdr:row>
      <xdr:rowOff>53894</xdr:rowOff>
    </xdr:to>
    <xdr:cxnSp macro="">
      <xdr:nvCxnSpPr>
        <xdr:cNvPr id="45" name="直線コネクタ 44"/>
        <xdr:cNvCxnSpPr/>
      </xdr:nvCxnSpPr>
      <xdr:spPr bwMode="auto">
        <a:xfrm flipV="1">
          <a:off x="5651500" y="2160473"/>
          <a:ext cx="0" cy="13700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25971</xdr:rowOff>
    </xdr:from>
    <xdr:ext cx="762000" cy="259045"/>
    <xdr:sp macro="" textlink="">
      <xdr:nvSpPr>
        <xdr:cNvPr id="46" name="人口1人当たり決算額の推移最小値テキスト130"/>
        <xdr:cNvSpPr txBox="1"/>
      </xdr:nvSpPr>
      <xdr:spPr>
        <a:xfrm>
          <a:off x="5740400" y="3502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53,344</a:t>
          </a:r>
          <a:endParaRPr kumimoji="1" lang="ja-JP" altLang="en-US" sz="1000" b="1">
            <a:latin typeface="ＭＳ Ｐゴシック"/>
          </a:endParaRPr>
        </a:p>
      </xdr:txBody>
    </xdr:sp>
    <xdr:clientData/>
  </xdr:oneCellAnchor>
  <xdr:twoCellAnchor>
    <xdr:from>
      <xdr:col>4</xdr:col>
      <xdr:colOff>1028700</xdr:colOff>
      <xdr:row>20</xdr:row>
      <xdr:rowOff>53894</xdr:rowOff>
    </xdr:from>
    <xdr:to>
      <xdr:col>5</xdr:col>
      <xdr:colOff>73025</xdr:colOff>
      <xdr:row>20</xdr:row>
      <xdr:rowOff>53894</xdr:rowOff>
    </xdr:to>
    <xdr:cxnSp macro="">
      <xdr:nvCxnSpPr>
        <xdr:cNvPr id="47" name="直線コネクタ 46"/>
        <xdr:cNvCxnSpPr/>
      </xdr:nvCxnSpPr>
      <xdr:spPr bwMode="auto">
        <a:xfrm>
          <a:off x="5562600" y="35305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141825</xdr:rowOff>
    </xdr:from>
    <xdr:ext cx="762000" cy="259045"/>
    <xdr:sp macro="" textlink="">
      <xdr:nvSpPr>
        <xdr:cNvPr id="48" name="人口1人当たり決算額の推移最大値テキスト130"/>
        <xdr:cNvSpPr txBox="1"/>
      </xdr:nvSpPr>
      <xdr:spPr>
        <a:xfrm>
          <a:off x="5740400" y="19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233,140</a:t>
          </a:r>
          <a:endParaRPr kumimoji="1" lang="ja-JP" altLang="en-US" sz="1000" b="1">
            <a:latin typeface="ＭＳ Ｐゴシック"/>
          </a:endParaRPr>
        </a:p>
      </xdr:txBody>
    </xdr:sp>
    <xdr:clientData/>
  </xdr:oneCellAnchor>
  <xdr:twoCellAnchor>
    <xdr:from>
      <xdr:col>4</xdr:col>
      <xdr:colOff>1028700</xdr:colOff>
      <xdr:row>12</xdr:row>
      <xdr:rowOff>55448</xdr:rowOff>
    </xdr:from>
    <xdr:to>
      <xdr:col>5</xdr:col>
      <xdr:colOff>73025</xdr:colOff>
      <xdr:row>12</xdr:row>
      <xdr:rowOff>55448</xdr:rowOff>
    </xdr:to>
    <xdr:cxnSp macro="">
      <xdr:nvCxnSpPr>
        <xdr:cNvPr id="49" name="直線コネクタ 48"/>
        <xdr:cNvCxnSpPr/>
      </xdr:nvCxnSpPr>
      <xdr:spPr bwMode="auto">
        <a:xfrm>
          <a:off x="5562600" y="21604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54778</xdr:rowOff>
    </xdr:from>
    <xdr:to>
      <xdr:col>4</xdr:col>
      <xdr:colOff>1117600</xdr:colOff>
      <xdr:row>18</xdr:row>
      <xdr:rowOff>66741</xdr:rowOff>
    </xdr:to>
    <xdr:cxnSp macro="">
      <xdr:nvCxnSpPr>
        <xdr:cNvPr id="50" name="直線コネクタ 49"/>
        <xdr:cNvCxnSpPr/>
      </xdr:nvCxnSpPr>
      <xdr:spPr bwMode="auto">
        <a:xfrm>
          <a:off x="5003800" y="3188503"/>
          <a:ext cx="647700" cy="11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131421</xdr:rowOff>
    </xdr:from>
    <xdr:ext cx="762000" cy="259045"/>
    <xdr:sp macro="" textlink="">
      <xdr:nvSpPr>
        <xdr:cNvPr id="51" name="人口1人当たり決算額の推移平均値テキスト130"/>
        <xdr:cNvSpPr txBox="1"/>
      </xdr:nvSpPr>
      <xdr:spPr>
        <a:xfrm>
          <a:off x="5740400" y="29222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106,172</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114894</xdr:rowOff>
    </xdr:from>
    <xdr:to>
      <xdr:col>5</xdr:col>
      <xdr:colOff>34925</xdr:colOff>
      <xdr:row>18</xdr:row>
      <xdr:rowOff>45044</xdr:rowOff>
    </xdr:to>
    <xdr:sp macro="" textlink="">
      <xdr:nvSpPr>
        <xdr:cNvPr id="52" name="フローチャート : 判断 51"/>
        <xdr:cNvSpPr/>
      </xdr:nvSpPr>
      <xdr:spPr bwMode="auto">
        <a:xfrm>
          <a:off x="56007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54778</xdr:rowOff>
    </xdr:from>
    <xdr:to>
      <xdr:col>4</xdr:col>
      <xdr:colOff>469900</xdr:colOff>
      <xdr:row>18</xdr:row>
      <xdr:rowOff>66368</xdr:rowOff>
    </xdr:to>
    <xdr:cxnSp macro="">
      <xdr:nvCxnSpPr>
        <xdr:cNvPr id="53" name="直線コネクタ 52"/>
        <xdr:cNvCxnSpPr/>
      </xdr:nvCxnSpPr>
      <xdr:spPr bwMode="auto">
        <a:xfrm flipV="1">
          <a:off x="4305300" y="3188503"/>
          <a:ext cx="698500" cy="115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130218</xdr:rowOff>
    </xdr:from>
    <xdr:to>
      <xdr:col>4</xdr:col>
      <xdr:colOff>520700</xdr:colOff>
      <xdr:row>18</xdr:row>
      <xdr:rowOff>60368</xdr:rowOff>
    </xdr:to>
    <xdr:sp macro="" textlink="">
      <xdr:nvSpPr>
        <xdr:cNvPr id="54" name="フローチャート : 判断 53"/>
        <xdr:cNvSpPr/>
      </xdr:nvSpPr>
      <xdr:spPr bwMode="auto">
        <a:xfrm>
          <a:off x="49530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70545</xdr:rowOff>
    </xdr:from>
    <xdr:ext cx="736600" cy="259045"/>
    <xdr:sp macro="" textlink="">
      <xdr:nvSpPr>
        <xdr:cNvPr id="55" name="テキスト ボックス 54"/>
        <xdr:cNvSpPr txBox="1"/>
      </xdr:nvSpPr>
      <xdr:spPr>
        <a:xfrm>
          <a:off x="4622800" y="286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104,161</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66368</xdr:rowOff>
    </xdr:from>
    <xdr:to>
      <xdr:col>3</xdr:col>
      <xdr:colOff>904875</xdr:colOff>
      <xdr:row>18</xdr:row>
      <xdr:rowOff>92702</xdr:rowOff>
    </xdr:to>
    <xdr:cxnSp macro="">
      <xdr:nvCxnSpPr>
        <xdr:cNvPr id="56" name="直線コネクタ 55"/>
        <xdr:cNvCxnSpPr/>
      </xdr:nvCxnSpPr>
      <xdr:spPr bwMode="auto">
        <a:xfrm flipV="1">
          <a:off x="3606800" y="3200093"/>
          <a:ext cx="698500" cy="26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30091</xdr:rowOff>
    </xdr:from>
    <xdr:to>
      <xdr:col>3</xdr:col>
      <xdr:colOff>955675</xdr:colOff>
      <xdr:row>18</xdr:row>
      <xdr:rowOff>131691</xdr:rowOff>
    </xdr:to>
    <xdr:sp macro="" textlink="">
      <xdr:nvSpPr>
        <xdr:cNvPr id="57" name="フローチャート : 判断 56"/>
        <xdr:cNvSpPr/>
      </xdr:nvSpPr>
      <xdr:spPr bwMode="auto">
        <a:xfrm>
          <a:off x="4254500" y="3163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116468</xdr:rowOff>
    </xdr:from>
    <xdr:ext cx="762000" cy="259045"/>
    <xdr:sp macro="" textlink="">
      <xdr:nvSpPr>
        <xdr:cNvPr id="58" name="テキスト ボックス 57"/>
        <xdr:cNvSpPr txBox="1"/>
      </xdr:nvSpPr>
      <xdr:spPr>
        <a:xfrm>
          <a:off x="3924300" y="3250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94,801</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92702</xdr:rowOff>
    </xdr:from>
    <xdr:to>
      <xdr:col>3</xdr:col>
      <xdr:colOff>206375</xdr:colOff>
      <xdr:row>18</xdr:row>
      <xdr:rowOff>111280</xdr:rowOff>
    </xdr:to>
    <xdr:cxnSp macro="">
      <xdr:nvCxnSpPr>
        <xdr:cNvPr id="59" name="直線コネクタ 58"/>
        <xdr:cNvCxnSpPr/>
      </xdr:nvCxnSpPr>
      <xdr:spPr bwMode="auto">
        <a:xfrm flipV="1">
          <a:off x="2908300" y="3226427"/>
          <a:ext cx="698500" cy="185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45674</xdr:rowOff>
    </xdr:from>
    <xdr:to>
      <xdr:col>3</xdr:col>
      <xdr:colOff>257175</xdr:colOff>
      <xdr:row>18</xdr:row>
      <xdr:rowOff>147274</xdr:rowOff>
    </xdr:to>
    <xdr:sp macro="" textlink="">
      <xdr:nvSpPr>
        <xdr:cNvPr id="60" name="フローチャート : 判断 59"/>
        <xdr:cNvSpPr/>
      </xdr:nvSpPr>
      <xdr:spPr bwMode="auto">
        <a:xfrm>
          <a:off x="3556000" y="31793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132051</xdr:rowOff>
    </xdr:from>
    <xdr:ext cx="762000" cy="259045"/>
    <xdr:sp macro="" textlink="">
      <xdr:nvSpPr>
        <xdr:cNvPr id="61" name="テキスト ボックス 60"/>
        <xdr:cNvSpPr txBox="1"/>
      </xdr:nvSpPr>
      <xdr:spPr>
        <a:xfrm>
          <a:off x="3225800" y="326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92,756</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27767</xdr:rowOff>
    </xdr:from>
    <xdr:to>
      <xdr:col>2</xdr:col>
      <xdr:colOff>692150</xdr:colOff>
      <xdr:row>18</xdr:row>
      <xdr:rowOff>129367</xdr:rowOff>
    </xdr:to>
    <xdr:sp macro="" textlink="">
      <xdr:nvSpPr>
        <xdr:cNvPr id="62" name="フローチャート : 判断 61"/>
        <xdr:cNvSpPr/>
      </xdr:nvSpPr>
      <xdr:spPr bwMode="auto">
        <a:xfrm>
          <a:off x="2857500" y="3161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139544</xdr:rowOff>
    </xdr:from>
    <xdr:ext cx="762000" cy="259045"/>
    <xdr:sp macro="" textlink="">
      <xdr:nvSpPr>
        <xdr:cNvPr id="63" name="テキスト ボックス 62"/>
        <xdr:cNvSpPr txBox="1"/>
      </xdr:nvSpPr>
      <xdr:spPr>
        <a:xfrm>
          <a:off x="2527300" y="293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95,106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18</xdr:row>
      <xdr:rowOff>15941</xdr:rowOff>
    </xdr:from>
    <xdr:to>
      <xdr:col>5</xdr:col>
      <xdr:colOff>34925</xdr:colOff>
      <xdr:row>18</xdr:row>
      <xdr:rowOff>117541</xdr:rowOff>
    </xdr:to>
    <xdr:sp macro="" textlink="">
      <xdr:nvSpPr>
        <xdr:cNvPr id="69" name="円/楕円 68"/>
        <xdr:cNvSpPr/>
      </xdr:nvSpPr>
      <xdr:spPr bwMode="auto">
        <a:xfrm>
          <a:off x="5600700" y="314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159468</xdr:rowOff>
    </xdr:from>
    <xdr:ext cx="762000" cy="259045"/>
    <xdr:sp macro="" textlink="">
      <xdr:nvSpPr>
        <xdr:cNvPr id="70" name="人口1人当たり決算額の推移該当値テキスト130"/>
        <xdr:cNvSpPr txBox="1"/>
      </xdr:nvSpPr>
      <xdr:spPr>
        <a:xfrm>
          <a:off x="5740400" y="3121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96,658</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3978</xdr:rowOff>
    </xdr:from>
    <xdr:to>
      <xdr:col>4</xdr:col>
      <xdr:colOff>520700</xdr:colOff>
      <xdr:row>18</xdr:row>
      <xdr:rowOff>105578</xdr:rowOff>
    </xdr:to>
    <xdr:sp macro="" textlink="">
      <xdr:nvSpPr>
        <xdr:cNvPr id="71" name="円/楕円 70"/>
        <xdr:cNvSpPr/>
      </xdr:nvSpPr>
      <xdr:spPr bwMode="auto">
        <a:xfrm>
          <a:off x="4953000" y="3137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90355</xdr:rowOff>
    </xdr:from>
    <xdr:ext cx="736600" cy="259045"/>
    <xdr:sp macro="" textlink="">
      <xdr:nvSpPr>
        <xdr:cNvPr id="72" name="テキスト ボックス 71"/>
        <xdr:cNvSpPr txBox="1"/>
      </xdr:nvSpPr>
      <xdr:spPr>
        <a:xfrm>
          <a:off x="4622800" y="3224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98,228</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15568</xdr:rowOff>
    </xdr:from>
    <xdr:to>
      <xdr:col>3</xdr:col>
      <xdr:colOff>955675</xdr:colOff>
      <xdr:row>18</xdr:row>
      <xdr:rowOff>117168</xdr:rowOff>
    </xdr:to>
    <xdr:sp macro="" textlink="">
      <xdr:nvSpPr>
        <xdr:cNvPr id="73" name="円/楕円 72"/>
        <xdr:cNvSpPr/>
      </xdr:nvSpPr>
      <xdr:spPr bwMode="auto">
        <a:xfrm>
          <a:off x="4254500" y="3149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127345</xdr:rowOff>
    </xdr:from>
    <xdr:ext cx="762000" cy="259045"/>
    <xdr:sp macro="" textlink="">
      <xdr:nvSpPr>
        <xdr:cNvPr id="74" name="テキスト ボックス 73"/>
        <xdr:cNvSpPr txBox="1"/>
      </xdr:nvSpPr>
      <xdr:spPr>
        <a:xfrm>
          <a:off x="3924300" y="291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96,707</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41902</xdr:rowOff>
    </xdr:from>
    <xdr:to>
      <xdr:col>3</xdr:col>
      <xdr:colOff>257175</xdr:colOff>
      <xdr:row>18</xdr:row>
      <xdr:rowOff>143502</xdr:rowOff>
    </xdr:to>
    <xdr:sp macro="" textlink="">
      <xdr:nvSpPr>
        <xdr:cNvPr id="75" name="円/楕円 74"/>
        <xdr:cNvSpPr/>
      </xdr:nvSpPr>
      <xdr:spPr bwMode="auto">
        <a:xfrm>
          <a:off x="3556000" y="3175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153679</xdr:rowOff>
    </xdr:from>
    <xdr:ext cx="762000" cy="259045"/>
    <xdr:sp macro="" textlink="">
      <xdr:nvSpPr>
        <xdr:cNvPr id="76" name="テキスト ボックス 75"/>
        <xdr:cNvSpPr txBox="1"/>
      </xdr:nvSpPr>
      <xdr:spPr>
        <a:xfrm>
          <a:off x="3225800" y="2944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93,251</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60480</xdr:rowOff>
    </xdr:from>
    <xdr:to>
      <xdr:col>2</xdr:col>
      <xdr:colOff>692150</xdr:colOff>
      <xdr:row>18</xdr:row>
      <xdr:rowOff>162080</xdr:rowOff>
    </xdr:to>
    <xdr:sp macro="" textlink="">
      <xdr:nvSpPr>
        <xdr:cNvPr id="77" name="円/楕円 76"/>
        <xdr:cNvSpPr/>
      </xdr:nvSpPr>
      <xdr:spPr bwMode="auto">
        <a:xfrm>
          <a:off x="2857500" y="3194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146857</xdr:rowOff>
    </xdr:from>
    <xdr:ext cx="762000" cy="259045"/>
    <xdr:sp macro="" textlink="">
      <xdr:nvSpPr>
        <xdr:cNvPr id="78" name="テキスト ボックス 77"/>
        <xdr:cNvSpPr txBox="1"/>
      </xdr:nvSpPr>
      <xdr:spPr>
        <a:xfrm>
          <a:off x="2527300" y="328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90,813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39</xdr:row>
      <xdr:rowOff>156227</xdr:rowOff>
    </xdr:from>
    <xdr:ext cx="762000" cy="259045"/>
    <xdr:sp macro="" textlink="">
      <xdr:nvSpPr>
        <xdr:cNvPr id="94" name="テキスト ボックス 93"/>
        <xdr:cNvSpPr txBox="1"/>
      </xdr:nvSpPr>
      <xdr:spPr>
        <a:xfrm>
          <a:off x="14097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38</xdr:row>
      <xdr:rowOff>143328</xdr:rowOff>
    </xdr:from>
    <xdr:to>
      <xdr:col>5</xdr:col>
      <xdr:colOff>733425</xdr:colOff>
      <xdr:row>38</xdr:row>
      <xdr:rowOff>143328</xdr:rowOff>
    </xdr:to>
    <xdr:cxnSp macro="">
      <xdr:nvCxnSpPr>
        <xdr:cNvPr id="95" name="直線コネクタ 94"/>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38</xdr:row>
      <xdr:rowOff>1105</xdr:rowOff>
    </xdr:from>
    <xdr:ext cx="762000" cy="259045"/>
    <xdr:sp macro="" textlink="">
      <xdr:nvSpPr>
        <xdr:cNvPr id="96" name="テキスト ボックス 95"/>
        <xdr:cNvSpPr txBox="1"/>
      </xdr:nvSpPr>
      <xdr:spPr>
        <a:xfrm>
          <a:off x="14097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37</xdr:row>
      <xdr:rowOff>159657</xdr:rowOff>
    </xdr:from>
    <xdr:to>
      <xdr:col>5</xdr:col>
      <xdr:colOff>733425</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8" name="テキスト ボックス 97"/>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0" name="テキスト ボックス 99"/>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2" name="テキスト ボックス 101"/>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4" name="テキスト ボックス 103"/>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6" name="テキスト ボックス 105"/>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220204</xdr:rowOff>
    </xdr:from>
    <xdr:to>
      <xdr:col>4</xdr:col>
      <xdr:colOff>1117600</xdr:colOff>
      <xdr:row>39</xdr:row>
      <xdr:rowOff>6462</xdr:rowOff>
    </xdr:to>
    <xdr:cxnSp macro="">
      <xdr:nvCxnSpPr>
        <xdr:cNvPr id="110" name="直線コネクタ 109"/>
        <xdr:cNvCxnSpPr/>
      </xdr:nvCxnSpPr>
      <xdr:spPr bwMode="auto">
        <a:xfrm flipV="1">
          <a:off x="5651500" y="6144754"/>
          <a:ext cx="0" cy="15007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149989</xdr:rowOff>
    </xdr:from>
    <xdr:ext cx="762000" cy="259045"/>
    <xdr:sp macro="" textlink="">
      <xdr:nvSpPr>
        <xdr:cNvPr id="111" name="人口1人当たり決算額の推移最小値テキスト445"/>
        <xdr:cNvSpPr txBox="1"/>
      </xdr:nvSpPr>
      <xdr:spPr>
        <a:xfrm>
          <a:off x="5740400" y="761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8,941</a:t>
          </a:r>
          <a:endParaRPr kumimoji="1" lang="ja-JP" altLang="en-US" sz="1000" b="1">
            <a:latin typeface="ＭＳ Ｐゴシック"/>
          </a:endParaRPr>
        </a:p>
      </xdr:txBody>
    </xdr:sp>
    <xdr:clientData/>
  </xdr:oneCellAnchor>
  <xdr:twoCellAnchor>
    <xdr:from>
      <xdr:col>4</xdr:col>
      <xdr:colOff>1028700</xdr:colOff>
      <xdr:row>39</xdr:row>
      <xdr:rowOff>6462</xdr:rowOff>
    </xdr:from>
    <xdr:to>
      <xdr:col>5</xdr:col>
      <xdr:colOff>73025</xdr:colOff>
      <xdr:row>39</xdr:row>
      <xdr:rowOff>6462</xdr:rowOff>
    </xdr:to>
    <xdr:cxnSp macro="">
      <xdr:nvCxnSpPr>
        <xdr:cNvPr id="112" name="直線コネクタ 111"/>
        <xdr:cNvCxnSpPr/>
      </xdr:nvCxnSpPr>
      <xdr:spPr bwMode="auto">
        <a:xfrm>
          <a:off x="5562600" y="76455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135131</xdr:rowOff>
    </xdr:from>
    <xdr:ext cx="762000" cy="259045"/>
    <xdr:sp macro="" textlink="">
      <xdr:nvSpPr>
        <xdr:cNvPr id="113" name="人口1人当たり決算額の推移最大値テキスト445"/>
        <xdr:cNvSpPr txBox="1"/>
      </xdr:nvSpPr>
      <xdr:spPr>
        <a:xfrm>
          <a:off x="5740400" y="5888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54,896</a:t>
          </a:r>
          <a:endParaRPr kumimoji="1" lang="ja-JP" altLang="en-US" sz="1000" b="1">
            <a:latin typeface="ＭＳ Ｐゴシック"/>
          </a:endParaRPr>
        </a:p>
      </xdr:txBody>
    </xdr:sp>
    <xdr:clientData/>
  </xdr:oneCellAnchor>
  <xdr:twoCellAnchor>
    <xdr:from>
      <xdr:col>4</xdr:col>
      <xdr:colOff>1028700</xdr:colOff>
      <xdr:row>33</xdr:row>
      <xdr:rowOff>220204</xdr:rowOff>
    </xdr:from>
    <xdr:to>
      <xdr:col>5</xdr:col>
      <xdr:colOff>73025</xdr:colOff>
      <xdr:row>33</xdr:row>
      <xdr:rowOff>220204</xdr:rowOff>
    </xdr:to>
    <xdr:cxnSp macro="">
      <xdr:nvCxnSpPr>
        <xdr:cNvPr id="114" name="直線コネクタ 113"/>
        <xdr:cNvCxnSpPr/>
      </xdr:nvCxnSpPr>
      <xdr:spPr bwMode="auto">
        <a:xfrm>
          <a:off x="5562600" y="6144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93722</xdr:rowOff>
    </xdr:from>
    <xdr:to>
      <xdr:col>4</xdr:col>
      <xdr:colOff>1117600</xdr:colOff>
      <xdr:row>37</xdr:row>
      <xdr:rowOff>105642</xdr:rowOff>
    </xdr:to>
    <xdr:cxnSp macro="">
      <xdr:nvCxnSpPr>
        <xdr:cNvPr id="115" name="直線コネクタ 114"/>
        <xdr:cNvCxnSpPr/>
      </xdr:nvCxnSpPr>
      <xdr:spPr bwMode="auto">
        <a:xfrm flipV="1">
          <a:off x="5003800" y="7218422"/>
          <a:ext cx="647700" cy="11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255033</xdr:rowOff>
    </xdr:from>
    <xdr:ext cx="762000" cy="259045"/>
    <xdr:sp macro="" textlink="">
      <xdr:nvSpPr>
        <xdr:cNvPr id="116" name="人口1人当たり決算額の推移平均値テキスト445"/>
        <xdr:cNvSpPr txBox="1"/>
      </xdr:nvSpPr>
      <xdr:spPr>
        <a:xfrm>
          <a:off x="5740400" y="6865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26,530</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67056</xdr:rowOff>
    </xdr:from>
    <xdr:to>
      <xdr:col>5</xdr:col>
      <xdr:colOff>34925</xdr:colOff>
      <xdr:row>36</xdr:row>
      <xdr:rowOff>168656</xdr:rowOff>
    </xdr:to>
    <xdr:sp macro="" textlink="">
      <xdr:nvSpPr>
        <xdr:cNvPr id="117" name="フローチャート : 判断 116"/>
        <xdr:cNvSpPr/>
      </xdr:nvSpPr>
      <xdr:spPr bwMode="auto">
        <a:xfrm>
          <a:off x="5600700" y="7020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51040</xdr:rowOff>
    </xdr:from>
    <xdr:to>
      <xdr:col>4</xdr:col>
      <xdr:colOff>469900</xdr:colOff>
      <xdr:row>37</xdr:row>
      <xdr:rowOff>105642</xdr:rowOff>
    </xdr:to>
    <xdr:cxnSp macro="">
      <xdr:nvCxnSpPr>
        <xdr:cNvPr id="118" name="直線コネクタ 117"/>
        <xdr:cNvCxnSpPr/>
      </xdr:nvCxnSpPr>
      <xdr:spPr bwMode="auto">
        <a:xfrm>
          <a:off x="4305300" y="7175740"/>
          <a:ext cx="698500" cy="54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132011</xdr:rowOff>
    </xdr:from>
    <xdr:to>
      <xdr:col>4</xdr:col>
      <xdr:colOff>520700</xdr:colOff>
      <xdr:row>37</xdr:row>
      <xdr:rowOff>62161</xdr:rowOff>
    </xdr:to>
    <xdr:sp macro="" textlink="">
      <xdr:nvSpPr>
        <xdr:cNvPr id="119" name="フローチャート : 判断 118"/>
        <xdr:cNvSpPr/>
      </xdr:nvSpPr>
      <xdr:spPr bwMode="auto">
        <a:xfrm>
          <a:off x="4953000" y="7085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243788</xdr:rowOff>
    </xdr:from>
    <xdr:ext cx="736600" cy="259045"/>
    <xdr:sp macro="" textlink="">
      <xdr:nvSpPr>
        <xdr:cNvPr id="120" name="テキスト ボックス 119"/>
        <xdr:cNvSpPr txBox="1"/>
      </xdr:nvSpPr>
      <xdr:spPr>
        <a:xfrm>
          <a:off x="4622800" y="6854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24,541</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27820</xdr:rowOff>
    </xdr:from>
    <xdr:to>
      <xdr:col>3</xdr:col>
      <xdr:colOff>904875</xdr:colOff>
      <xdr:row>37</xdr:row>
      <xdr:rowOff>51040</xdr:rowOff>
    </xdr:to>
    <xdr:cxnSp macro="">
      <xdr:nvCxnSpPr>
        <xdr:cNvPr id="121" name="直線コネクタ 120"/>
        <xdr:cNvCxnSpPr/>
      </xdr:nvCxnSpPr>
      <xdr:spPr bwMode="auto">
        <a:xfrm>
          <a:off x="3606800" y="7152520"/>
          <a:ext cx="698500" cy="23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20748</xdr:rowOff>
    </xdr:from>
    <xdr:to>
      <xdr:col>3</xdr:col>
      <xdr:colOff>955675</xdr:colOff>
      <xdr:row>37</xdr:row>
      <xdr:rowOff>122348</xdr:rowOff>
    </xdr:to>
    <xdr:sp macro="" textlink="">
      <xdr:nvSpPr>
        <xdr:cNvPr id="122" name="フローチャート : 判断 121"/>
        <xdr:cNvSpPr/>
      </xdr:nvSpPr>
      <xdr:spPr bwMode="auto">
        <a:xfrm>
          <a:off x="4254500" y="7145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107125</xdr:rowOff>
    </xdr:from>
    <xdr:ext cx="762000" cy="259045"/>
    <xdr:sp macro="" textlink="">
      <xdr:nvSpPr>
        <xdr:cNvPr id="123" name="テキスト ボックス 122"/>
        <xdr:cNvSpPr txBox="1"/>
      </xdr:nvSpPr>
      <xdr:spPr>
        <a:xfrm>
          <a:off x="3924300" y="7231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8487</xdr:rowOff>
    </xdr:from>
    <xdr:to>
      <xdr:col>3</xdr:col>
      <xdr:colOff>206375</xdr:colOff>
      <xdr:row>37</xdr:row>
      <xdr:rowOff>27820</xdr:rowOff>
    </xdr:to>
    <xdr:cxnSp macro="">
      <xdr:nvCxnSpPr>
        <xdr:cNvPr id="124" name="直線コネクタ 123"/>
        <xdr:cNvCxnSpPr/>
      </xdr:nvCxnSpPr>
      <xdr:spPr bwMode="auto">
        <a:xfrm>
          <a:off x="2908300" y="7133187"/>
          <a:ext cx="698500" cy="19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104971</xdr:rowOff>
    </xdr:from>
    <xdr:to>
      <xdr:col>3</xdr:col>
      <xdr:colOff>257175</xdr:colOff>
      <xdr:row>37</xdr:row>
      <xdr:rowOff>35121</xdr:rowOff>
    </xdr:to>
    <xdr:sp macro="" textlink="">
      <xdr:nvSpPr>
        <xdr:cNvPr id="125" name="フローチャート : 判断 124"/>
        <xdr:cNvSpPr/>
      </xdr:nvSpPr>
      <xdr:spPr bwMode="auto">
        <a:xfrm>
          <a:off x="3556000" y="70582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216748</xdr:rowOff>
    </xdr:from>
    <xdr:ext cx="762000" cy="259045"/>
    <xdr:sp macro="" textlink="">
      <xdr:nvSpPr>
        <xdr:cNvPr id="126" name="テキスト ボックス 125"/>
        <xdr:cNvSpPr txBox="1"/>
      </xdr:nvSpPr>
      <xdr:spPr>
        <a:xfrm>
          <a:off x="3225800" y="682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25,369</a:t>
          </a:r>
          <a:endParaRPr kumimoji="1" lang="ja-JP" altLang="en-US" sz="1000" b="1">
            <a:solidFill>
              <a:srgbClr val="000080"/>
            </a:solidFill>
            <a:latin typeface="ＭＳ Ｐゴシック"/>
          </a:endParaRPr>
        </a:p>
      </xdr:txBody>
    </xdr:sp>
    <xdr:clientData/>
  </xdr:oneCellAnchor>
  <xdr:twoCellAnchor>
    <xdr:from>
      <xdr:col>2</xdr:col>
      <xdr:colOff>590550</xdr:colOff>
      <xdr:row>36</xdr:row>
      <xdr:rowOff>54614</xdr:rowOff>
    </xdr:from>
    <xdr:to>
      <xdr:col>2</xdr:col>
      <xdr:colOff>692150</xdr:colOff>
      <xdr:row>36</xdr:row>
      <xdr:rowOff>156214</xdr:rowOff>
    </xdr:to>
    <xdr:sp macro="" textlink="">
      <xdr:nvSpPr>
        <xdr:cNvPr id="127" name="フローチャート : 判断 126"/>
        <xdr:cNvSpPr/>
      </xdr:nvSpPr>
      <xdr:spPr bwMode="auto">
        <a:xfrm>
          <a:off x="2857500" y="70078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166391</xdr:rowOff>
    </xdr:from>
    <xdr:ext cx="762000" cy="259045"/>
    <xdr:sp macro="" textlink="">
      <xdr:nvSpPr>
        <xdr:cNvPr id="128" name="テキスト ボックス 127"/>
        <xdr:cNvSpPr txBox="1"/>
      </xdr:nvSpPr>
      <xdr:spPr>
        <a:xfrm>
          <a:off x="2527300" y="677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26,911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42922</xdr:rowOff>
    </xdr:from>
    <xdr:to>
      <xdr:col>5</xdr:col>
      <xdr:colOff>34925</xdr:colOff>
      <xdr:row>37</xdr:row>
      <xdr:rowOff>144522</xdr:rowOff>
    </xdr:to>
    <xdr:sp macro="" textlink="">
      <xdr:nvSpPr>
        <xdr:cNvPr id="134" name="円/楕円 133"/>
        <xdr:cNvSpPr/>
      </xdr:nvSpPr>
      <xdr:spPr bwMode="auto">
        <a:xfrm>
          <a:off x="5600700" y="7167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14999</xdr:rowOff>
    </xdr:from>
    <xdr:ext cx="762000" cy="259045"/>
    <xdr:sp macro="" textlink="">
      <xdr:nvSpPr>
        <xdr:cNvPr id="135" name="人口1人当たり決算額の推移該当値テキスト445"/>
        <xdr:cNvSpPr txBox="1"/>
      </xdr:nvSpPr>
      <xdr:spPr>
        <a:xfrm>
          <a:off x="5740400" y="7139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22,019</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54842</xdr:rowOff>
    </xdr:from>
    <xdr:to>
      <xdr:col>4</xdr:col>
      <xdr:colOff>520700</xdr:colOff>
      <xdr:row>37</xdr:row>
      <xdr:rowOff>156442</xdr:rowOff>
    </xdr:to>
    <xdr:sp macro="" textlink="">
      <xdr:nvSpPr>
        <xdr:cNvPr id="136" name="円/楕円 135"/>
        <xdr:cNvSpPr/>
      </xdr:nvSpPr>
      <xdr:spPr bwMode="auto">
        <a:xfrm>
          <a:off x="4953000" y="7179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141219</xdr:rowOff>
    </xdr:from>
    <xdr:ext cx="736600" cy="259045"/>
    <xdr:sp macro="" textlink="">
      <xdr:nvSpPr>
        <xdr:cNvPr id="137" name="テキスト ボックス 136"/>
        <xdr:cNvSpPr txBox="1"/>
      </xdr:nvSpPr>
      <xdr:spPr>
        <a:xfrm>
          <a:off x="4622800" y="7265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21,654</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240</xdr:rowOff>
    </xdr:from>
    <xdr:to>
      <xdr:col>3</xdr:col>
      <xdr:colOff>955675</xdr:colOff>
      <xdr:row>37</xdr:row>
      <xdr:rowOff>101840</xdr:rowOff>
    </xdr:to>
    <xdr:sp macro="" textlink="">
      <xdr:nvSpPr>
        <xdr:cNvPr id="138" name="円/楕円 137"/>
        <xdr:cNvSpPr/>
      </xdr:nvSpPr>
      <xdr:spPr bwMode="auto">
        <a:xfrm>
          <a:off x="4254500" y="7124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283467</xdr:rowOff>
    </xdr:from>
    <xdr:ext cx="762000" cy="259045"/>
    <xdr:sp macro="" textlink="">
      <xdr:nvSpPr>
        <xdr:cNvPr id="139" name="テキスト ボックス 138"/>
        <xdr:cNvSpPr txBox="1"/>
      </xdr:nvSpPr>
      <xdr:spPr>
        <a:xfrm>
          <a:off x="3924300" y="689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23,326</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148470</xdr:rowOff>
    </xdr:from>
    <xdr:to>
      <xdr:col>3</xdr:col>
      <xdr:colOff>257175</xdr:colOff>
      <xdr:row>37</xdr:row>
      <xdr:rowOff>78620</xdr:rowOff>
    </xdr:to>
    <xdr:sp macro="" textlink="">
      <xdr:nvSpPr>
        <xdr:cNvPr id="140" name="円/楕円 139"/>
        <xdr:cNvSpPr/>
      </xdr:nvSpPr>
      <xdr:spPr bwMode="auto">
        <a:xfrm>
          <a:off x="3556000" y="7101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63397</xdr:rowOff>
    </xdr:from>
    <xdr:ext cx="762000" cy="259045"/>
    <xdr:sp macro="" textlink="">
      <xdr:nvSpPr>
        <xdr:cNvPr id="141" name="テキスト ボックス 140"/>
        <xdr:cNvSpPr txBox="1"/>
      </xdr:nvSpPr>
      <xdr:spPr>
        <a:xfrm>
          <a:off x="3225800" y="71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24,037</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129137</xdr:rowOff>
    </xdr:from>
    <xdr:to>
      <xdr:col>2</xdr:col>
      <xdr:colOff>692150</xdr:colOff>
      <xdr:row>37</xdr:row>
      <xdr:rowOff>59287</xdr:rowOff>
    </xdr:to>
    <xdr:sp macro="" textlink="">
      <xdr:nvSpPr>
        <xdr:cNvPr id="142" name="円/楕円 141"/>
        <xdr:cNvSpPr/>
      </xdr:nvSpPr>
      <xdr:spPr bwMode="auto">
        <a:xfrm>
          <a:off x="2857500" y="7082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44064</xdr:rowOff>
    </xdr:from>
    <xdr:ext cx="762000" cy="259045"/>
    <xdr:sp macro="" textlink="">
      <xdr:nvSpPr>
        <xdr:cNvPr id="143" name="テキスト ボックス 142"/>
        <xdr:cNvSpPr txBox="1"/>
      </xdr:nvSpPr>
      <xdr:spPr>
        <a:xfrm>
          <a:off x="2527300" y="7168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24,629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14,340
14,291
208.39
8,942,806
8,423,802
447,179
4,849,315
8,111,766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8.0
50.1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69,197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138600</xdr:rowOff>
    </xdr:from>
    <xdr:to>
      <xdr:col>6</xdr:col>
      <xdr:colOff>510540</xdr:colOff>
      <xdr:row>38</xdr:row>
      <xdr:rowOff>117112</xdr:rowOff>
    </xdr:to>
    <xdr:cxnSp macro="">
      <xdr:nvCxnSpPr>
        <xdr:cNvPr id="58" name="直線コネクタ 57"/>
        <xdr:cNvCxnSpPr/>
      </xdr:nvCxnSpPr>
      <xdr:spPr>
        <a:xfrm flipV="1">
          <a:off x="4633595" y="5110650"/>
          <a:ext cx="1270" cy="1521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120939</xdr:rowOff>
    </xdr:from>
    <xdr:ext cx="534377" cy="259045"/>
    <xdr:sp macro="" textlink="">
      <xdr:nvSpPr>
        <xdr:cNvPr id="59" name="人件費最小値テキスト"/>
        <xdr:cNvSpPr txBox="1"/>
      </xdr:nvSpPr>
      <xdr:spPr>
        <a:xfrm>
          <a:off x="4686300" y="663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44,075</a:t>
          </a:r>
          <a:endParaRPr kumimoji="1" lang="ja-JP" altLang="en-US" sz="1000" b="1">
            <a:latin typeface="ＭＳ Ｐゴシック"/>
          </a:endParaRPr>
        </a:p>
      </xdr:txBody>
    </xdr:sp>
    <xdr:clientData/>
  </xdr:oneCellAnchor>
  <xdr:twoCellAnchor>
    <xdr:from>
      <xdr:col>6</xdr:col>
      <xdr:colOff>422275</xdr:colOff>
      <xdr:row>38</xdr:row>
      <xdr:rowOff>117112</xdr:rowOff>
    </xdr:from>
    <xdr:to>
      <xdr:col>6</xdr:col>
      <xdr:colOff>600075</xdr:colOff>
      <xdr:row>38</xdr:row>
      <xdr:rowOff>117112</xdr:rowOff>
    </xdr:to>
    <xdr:cxnSp macro="">
      <xdr:nvCxnSpPr>
        <xdr:cNvPr id="60" name="直線コネクタ 59"/>
        <xdr:cNvCxnSpPr/>
      </xdr:nvCxnSpPr>
      <xdr:spPr>
        <a:xfrm>
          <a:off x="4546600" y="663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85277</xdr:rowOff>
    </xdr:from>
    <xdr:ext cx="599010" cy="259045"/>
    <xdr:sp macro="" textlink="">
      <xdr:nvSpPr>
        <xdr:cNvPr id="61" name="人件費最大値テキスト"/>
        <xdr:cNvSpPr txBox="1"/>
      </xdr:nvSpPr>
      <xdr:spPr>
        <a:xfrm>
          <a:off x="4686300" y="4885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183,851</a:t>
          </a:r>
          <a:endParaRPr kumimoji="1" lang="ja-JP" altLang="en-US" sz="1000" b="1">
            <a:latin typeface="ＭＳ Ｐゴシック"/>
          </a:endParaRPr>
        </a:p>
      </xdr:txBody>
    </xdr:sp>
    <xdr:clientData/>
  </xdr:oneCellAnchor>
  <xdr:twoCellAnchor>
    <xdr:from>
      <xdr:col>6</xdr:col>
      <xdr:colOff>422275</xdr:colOff>
      <xdr:row>29</xdr:row>
      <xdr:rowOff>138600</xdr:rowOff>
    </xdr:from>
    <xdr:to>
      <xdr:col>6</xdr:col>
      <xdr:colOff>600075</xdr:colOff>
      <xdr:row>29</xdr:row>
      <xdr:rowOff>138600</xdr:rowOff>
    </xdr:to>
    <xdr:cxnSp macro="">
      <xdr:nvCxnSpPr>
        <xdr:cNvPr id="62" name="直線コネクタ 61"/>
        <xdr:cNvCxnSpPr/>
      </xdr:nvCxnSpPr>
      <xdr:spPr>
        <a:xfrm>
          <a:off x="4546600" y="5110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18912</xdr:rowOff>
    </xdr:from>
    <xdr:to>
      <xdr:col>6</xdr:col>
      <xdr:colOff>511175</xdr:colOff>
      <xdr:row>36</xdr:row>
      <xdr:rowOff>28470</xdr:rowOff>
    </xdr:to>
    <xdr:cxnSp macro="">
      <xdr:nvCxnSpPr>
        <xdr:cNvPr id="63" name="直線コネクタ 62"/>
        <xdr:cNvCxnSpPr/>
      </xdr:nvCxnSpPr>
      <xdr:spPr>
        <a:xfrm>
          <a:off x="3797300" y="6191112"/>
          <a:ext cx="838200" cy="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156408</xdr:rowOff>
    </xdr:from>
    <xdr:ext cx="534377" cy="259045"/>
    <xdr:sp macro="" textlink="">
      <xdr:nvSpPr>
        <xdr:cNvPr id="64" name="人件費平均値テキスト"/>
        <xdr:cNvSpPr txBox="1"/>
      </xdr:nvSpPr>
      <xdr:spPr>
        <a:xfrm>
          <a:off x="4686300" y="5985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85,150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133531</xdr:rowOff>
    </xdr:from>
    <xdr:to>
      <xdr:col>6</xdr:col>
      <xdr:colOff>561975</xdr:colOff>
      <xdr:row>36</xdr:row>
      <xdr:rowOff>63681</xdr:rowOff>
    </xdr:to>
    <xdr:sp macro="" textlink="">
      <xdr:nvSpPr>
        <xdr:cNvPr id="65" name="フローチャート : 判断 64"/>
        <xdr:cNvSpPr/>
      </xdr:nvSpPr>
      <xdr:spPr>
        <a:xfrm>
          <a:off x="4584700" y="613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15407</xdr:rowOff>
    </xdr:from>
    <xdr:to>
      <xdr:col>5</xdr:col>
      <xdr:colOff>358775</xdr:colOff>
      <xdr:row>36</xdr:row>
      <xdr:rowOff>18912</xdr:rowOff>
    </xdr:to>
    <xdr:cxnSp macro="">
      <xdr:nvCxnSpPr>
        <xdr:cNvPr id="66" name="直線コネクタ 65"/>
        <xdr:cNvCxnSpPr/>
      </xdr:nvCxnSpPr>
      <xdr:spPr>
        <a:xfrm>
          <a:off x="2908300" y="6187607"/>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146714</xdr:rowOff>
    </xdr:from>
    <xdr:to>
      <xdr:col>5</xdr:col>
      <xdr:colOff>409575</xdr:colOff>
      <xdr:row>36</xdr:row>
      <xdr:rowOff>76864</xdr:rowOff>
    </xdr:to>
    <xdr:sp macro="" textlink="">
      <xdr:nvSpPr>
        <xdr:cNvPr id="67" name="フローチャート : 判断 66"/>
        <xdr:cNvSpPr/>
      </xdr:nvSpPr>
      <xdr:spPr>
        <a:xfrm>
          <a:off x="3746500" y="614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67991</xdr:rowOff>
    </xdr:from>
    <xdr:ext cx="534377" cy="259045"/>
    <xdr:sp macro="" textlink="">
      <xdr:nvSpPr>
        <xdr:cNvPr id="68" name="テキスト ボックス 67"/>
        <xdr:cNvSpPr txBox="1"/>
      </xdr:nvSpPr>
      <xdr:spPr>
        <a:xfrm>
          <a:off x="3530111" y="624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83,939</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15407</xdr:rowOff>
    </xdr:from>
    <xdr:to>
      <xdr:col>4</xdr:col>
      <xdr:colOff>155575</xdr:colOff>
      <xdr:row>36</xdr:row>
      <xdr:rowOff>74429</xdr:rowOff>
    </xdr:to>
    <xdr:cxnSp macro="">
      <xdr:nvCxnSpPr>
        <xdr:cNvPr id="69" name="直線コネクタ 68"/>
        <xdr:cNvCxnSpPr/>
      </xdr:nvCxnSpPr>
      <xdr:spPr>
        <a:xfrm flipV="1">
          <a:off x="2019300" y="6187607"/>
          <a:ext cx="889000" cy="5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42102</xdr:rowOff>
    </xdr:from>
    <xdr:to>
      <xdr:col>4</xdr:col>
      <xdr:colOff>206375</xdr:colOff>
      <xdr:row>36</xdr:row>
      <xdr:rowOff>143702</xdr:rowOff>
    </xdr:to>
    <xdr:sp macro="" textlink="">
      <xdr:nvSpPr>
        <xdr:cNvPr id="70" name="フローチャート : 判断 69"/>
        <xdr:cNvSpPr/>
      </xdr:nvSpPr>
      <xdr:spPr>
        <a:xfrm>
          <a:off x="2857500" y="621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134829</xdr:rowOff>
    </xdr:from>
    <xdr:ext cx="534377" cy="259045"/>
    <xdr:sp macro="" textlink="">
      <xdr:nvSpPr>
        <xdr:cNvPr id="71" name="テキスト ボックス 70"/>
        <xdr:cNvSpPr txBox="1"/>
      </xdr:nvSpPr>
      <xdr:spPr>
        <a:xfrm>
          <a:off x="2641111" y="630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77,799</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74429</xdr:rowOff>
    </xdr:from>
    <xdr:to>
      <xdr:col>2</xdr:col>
      <xdr:colOff>638175</xdr:colOff>
      <xdr:row>36</xdr:row>
      <xdr:rowOff>74571</xdr:rowOff>
    </xdr:to>
    <xdr:cxnSp macro="">
      <xdr:nvCxnSpPr>
        <xdr:cNvPr id="72" name="直線コネクタ 71"/>
        <xdr:cNvCxnSpPr/>
      </xdr:nvCxnSpPr>
      <xdr:spPr>
        <a:xfrm flipV="1">
          <a:off x="1130300" y="6246629"/>
          <a:ext cx="889000" cy="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50985</xdr:rowOff>
    </xdr:from>
    <xdr:to>
      <xdr:col>3</xdr:col>
      <xdr:colOff>3175</xdr:colOff>
      <xdr:row>36</xdr:row>
      <xdr:rowOff>152585</xdr:rowOff>
    </xdr:to>
    <xdr:sp macro="" textlink="">
      <xdr:nvSpPr>
        <xdr:cNvPr id="73" name="フローチャート : 判断 72"/>
        <xdr:cNvSpPr/>
      </xdr:nvSpPr>
      <xdr:spPr>
        <a:xfrm>
          <a:off x="1968500" y="6223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143712</xdr:rowOff>
    </xdr:from>
    <xdr:ext cx="534377" cy="259045"/>
    <xdr:sp macro="" textlink="">
      <xdr:nvSpPr>
        <xdr:cNvPr id="74" name="テキスト ボックス 73"/>
        <xdr:cNvSpPr txBox="1"/>
      </xdr:nvSpPr>
      <xdr:spPr>
        <a:xfrm>
          <a:off x="1752111" y="631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76,983</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28647</xdr:rowOff>
    </xdr:from>
    <xdr:to>
      <xdr:col>1</xdr:col>
      <xdr:colOff>485775</xdr:colOff>
      <xdr:row>36</xdr:row>
      <xdr:rowOff>130247</xdr:rowOff>
    </xdr:to>
    <xdr:sp macro="" textlink="">
      <xdr:nvSpPr>
        <xdr:cNvPr id="75" name="フローチャート : 判断 74"/>
        <xdr:cNvSpPr/>
      </xdr:nvSpPr>
      <xdr:spPr>
        <a:xfrm>
          <a:off x="1079500" y="6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121374</xdr:rowOff>
    </xdr:from>
    <xdr:ext cx="534377" cy="259045"/>
    <xdr:sp macro="" textlink="">
      <xdr:nvSpPr>
        <xdr:cNvPr id="76" name="テキスト ボックス 75"/>
        <xdr:cNvSpPr txBox="1"/>
      </xdr:nvSpPr>
      <xdr:spPr>
        <a:xfrm>
          <a:off x="863111" y="6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149120</xdr:rowOff>
    </xdr:from>
    <xdr:to>
      <xdr:col>6</xdr:col>
      <xdr:colOff>561975</xdr:colOff>
      <xdr:row>36</xdr:row>
      <xdr:rowOff>79270</xdr:rowOff>
    </xdr:to>
    <xdr:sp macro="" textlink="">
      <xdr:nvSpPr>
        <xdr:cNvPr id="82" name="円/楕円 81"/>
        <xdr:cNvSpPr/>
      </xdr:nvSpPr>
      <xdr:spPr>
        <a:xfrm>
          <a:off x="4584700" y="614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127547</xdr:rowOff>
    </xdr:from>
    <xdr:ext cx="534377" cy="259045"/>
    <xdr:sp macro="" textlink="">
      <xdr:nvSpPr>
        <xdr:cNvPr id="83" name="人件費該当値テキスト"/>
        <xdr:cNvSpPr txBox="1"/>
      </xdr:nvSpPr>
      <xdr:spPr>
        <a:xfrm>
          <a:off x="4686300" y="612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83,718</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139562</xdr:rowOff>
    </xdr:from>
    <xdr:to>
      <xdr:col>5</xdr:col>
      <xdr:colOff>409575</xdr:colOff>
      <xdr:row>36</xdr:row>
      <xdr:rowOff>69712</xdr:rowOff>
    </xdr:to>
    <xdr:sp macro="" textlink="">
      <xdr:nvSpPr>
        <xdr:cNvPr id="84" name="円/楕円 83"/>
        <xdr:cNvSpPr/>
      </xdr:nvSpPr>
      <xdr:spPr>
        <a:xfrm>
          <a:off x="3746500" y="614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86239</xdr:rowOff>
    </xdr:from>
    <xdr:ext cx="534377" cy="259045"/>
    <xdr:sp macro="" textlink="">
      <xdr:nvSpPr>
        <xdr:cNvPr id="85" name="テキスト ボックス 84"/>
        <xdr:cNvSpPr txBox="1"/>
      </xdr:nvSpPr>
      <xdr:spPr>
        <a:xfrm>
          <a:off x="3530111" y="591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84,596</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136057</xdr:rowOff>
    </xdr:from>
    <xdr:to>
      <xdr:col>4</xdr:col>
      <xdr:colOff>206375</xdr:colOff>
      <xdr:row>36</xdr:row>
      <xdr:rowOff>66207</xdr:rowOff>
    </xdr:to>
    <xdr:sp macro="" textlink="">
      <xdr:nvSpPr>
        <xdr:cNvPr id="86" name="円/楕円 85"/>
        <xdr:cNvSpPr/>
      </xdr:nvSpPr>
      <xdr:spPr>
        <a:xfrm>
          <a:off x="2857500" y="613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82734</xdr:rowOff>
    </xdr:from>
    <xdr:ext cx="534377" cy="259045"/>
    <xdr:sp macro="" textlink="">
      <xdr:nvSpPr>
        <xdr:cNvPr id="87" name="テキスト ボックス 86"/>
        <xdr:cNvSpPr txBox="1"/>
      </xdr:nvSpPr>
      <xdr:spPr>
        <a:xfrm>
          <a:off x="2641111" y="5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84,918</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23629</xdr:rowOff>
    </xdr:from>
    <xdr:to>
      <xdr:col>3</xdr:col>
      <xdr:colOff>3175</xdr:colOff>
      <xdr:row>36</xdr:row>
      <xdr:rowOff>125229</xdr:rowOff>
    </xdr:to>
    <xdr:sp macro="" textlink="">
      <xdr:nvSpPr>
        <xdr:cNvPr id="88" name="円/楕円 87"/>
        <xdr:cNvSpPr/>
      </xdr:nvSpPr>
      <xdr:spPr>
        <a:xfrm>
          <a:off x="1968500" y="619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141756</xdr:rowOff>
    </xdr:from>
    <xdr:ext cx="534377" cy="259045"/>
    <xdr:sp macro="" textlink="">
      <xdr:nvSpPr>
        <xdr:cNvPr id="89" name="テキスト ボックス 88"/>
        <xdr:cNvSpPr txBox="1"/>
      </xdr:nvSpPr>
      <xdr:spPr>
        <a:xfrm>
          <a:off x="1752111" y="597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79,496</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23771</xdr:rowOff>
    </xdr:from>
    <xdr:to>
      <xdr:col>1</xdr:col>
      <xdr:colOff>485775</xdr:colOff>
      <xdr:row>36</xdr:row>
      <xdr:rowOff>125371</xdr:rowOff>
    </xdr:to>
    <xdr:sp macro="" textlink="">
      <xdr:nvSpPr>
        <xdr:cNvPr id="90" name="円/楕円 89"/>
        <xdr:cNvSpPr/>
      </xdr:nvSpPr>
      <xdr:spPr>
        <a:xfrm>
          <a:off x="1079500" y="619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141898</xdr:rowOff>
    </xdr:from>
    <xdr:ext cx="534377" cy="259045"/>
    <xdr:sp macro="" textlink="">
      <xdr:nvSpPr>
        <xdr:cNvPr id="91" name="テキスト ボックス 90"/>
        <xdr:cNvSpPr txBox="1"/>
      </xdr:nvSpPr>
      <xdr:spPr>
        <a:xfrm>
          <a:off x="863111" y="597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79,483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64,201</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13993</xdr:rowOff>
    </xdr:from>
    <xdr:to>
      <xdr:col>6</xdr:col>
      <xdr:colOff>510540</xdr:colOff>
      <xdr:row>59</xdr:row>
      <xdr:rowOff>112740</xdr:rowOff>
    </xdr:to>
    <xdr:cxnSp macro="">
      <xdr:nvCxnSpPr>
        <xdr:cNvPr id="116" name="直線コネクタ 115"/>
        <xdr:cNvCxnSpPr/>
      </xdr:nvCxnSpPr>
      <xdr:spPr>
        <a:xfrm flipV="1">
          <a:off x="4633595" y="8757943"/>
          <a:ext cx="1270" cy="1470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116567</xdr:rowOff>
    </xdr:from>
    <xdr:ext cx="534377" cy="259045"/>
    <xdr:sp macro="" textlink="">
      <xdr:nvSpPr>
        <xdr:cNvPr id="117" name="物件費最小値テキスト"/>
        <xdr:cNvSpPr txBox="1"/>
      </xdr:nvSpPr>
      <xdr:spPr>
        <a:xfrm>
          <a:off x="4686300" y="1023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41,038</a:t>
          </a:r>
          <a:endParaRPr kumimoji="1" lang="ja-JP" altLang="en-US" sz="1000" b="1">
            <a:latin typeface="ＭＳ Ｐゴシック"/>
          </a:endParaRPr>
        </a:p>
      </xdr:txBody>
    </xdr:sp>
    <xdr:clientData/>
  </xdr:oneCellAnchor>
  <xdr:twoCellAnchor>
    <xdr:from>
      <xdr:col>6</xdr:col>
      <xdr:colOff>422275</xdr:colOff>
      <xdr:row>59</xdr:row>
      <xdr:rowOff>112740</xdr:rowOff>
    </xdr:from>
    <xdr:to>
      <xdr:col>6</xdr:col>
      <xdr:colOff>600075</xdr:colOff>
      <xdr:row>59</xdr:row>
      <xdr:rowOff>112740</xdr:rowOff>
    </xdr:to>
    <xdr:cxnSp macro="">
      <xdr:nvCxnSpPr>
        <xdr:cNvPr id="118" name="直線コネクタ 117"/>
        <xdr:cNvCxnSpPr/>
      </xdr:nvCxnSpPr>
      <xdr:spPr>
        <a:xfrm>
          <a:off x="4546600" y="1022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132120</xdr:rowOff>
    </xdr:from>
    <xdr:ext cx="599010" cy="259045"/>
    <xdr:sp macro="" textlink="">
      <xdr:nvSpPr>
        <xdr:cNvPr id="119" name="物件費最大値テキスト"/>
        <xdr:cNvSpPr txBox="1"/>
      </xdr:nvSpPr>
      <xdr:spPr>
        <a:xfrm>
          <a:off x="4686300" y="8533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233,997</a:t>
          </a:r>
          <a:endParaRPr kumimoji="1" lang="ja-JP" altLang="en-US" sz="1000" b="1">
            <a:latin typeface="ＭＳ Ｐゴシック"/>
          </a:endParaRPr>
        </a:p>
      </xdr:txBody>
    </xdr:sp>
    <xdr:clientData/>
  </xdr:oneCellAnchor>
  <xdr:twoCellAnchor>
    <xdr:from>
      <xdr:col>6</xdr:col>
      <xdr:colOff>422275</xdr:colOff>
      <xdr:row>51</xdr:row>
      <xdr:rowOff>13993</xdr:rowOff>
    </xdr:from>
    <xdr:to>
      <xdr:col>6</xdr:col>
      <xdr:colOff>600075</xdr:colOff>
      <xdr:row>51</xdr:row>
      <xdr:rowOff>13993</xdr:rowOff>
    </xdr:to>
    <xdr:cxnSp macro="">
      <xdr:nvCxnSpPr>
        <xdr:cNvPr id="120" name="直線コネクタ 119"/>
        <xdr:cNvCxnSpPr/>
      </xdr:nvCxnSpPr>
      <xdr:spPr>
        <a:xfrm>
          <a:off x="4546600" y="8757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85400</xdr:rowOff>
    </xdr:from>
    <xdr:to>
      <xdr:col>6</xdr:col>
      <xdr:colOff>511175</xdr:colOff>
      <xdr:row>58</xdr:row>
      <xdr:rowOff>141437</xdr:rowOff>
    </xdr:to>
    <xdr:cxnSp macro="">
      <xdr:nvCxnSpPr>
        <xdr:cNvPr id="121" name="直線コネクタ 120"/>
        <xdr:cNvCxnSpPr/>
      </xdr:nvCxnSpPr>
      <xdr:spPr>
        <a:xfrm flipV="1">
          <a:off x="3797300" y="10029500"/>
          <a:ext cx="838200" cy="5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74180</xdr:rowOff>
    </xdr:from>
    <xdr:ext cx="534377" cy="259045"/>
    <xdr:sp macro="" textlink="">
      <xdr:nvSpPr>
        <xdr:cNvPr id="122" name="物件費平均値テキスト"/>
        <xdr:cNvSpPr txBox="1"/>
      </xdr:nvSpPr>
      <xdr:spPr>
        <a:xfrm>
          <a:off x="4686300" y="9675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87,434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51303</xdr:rowOff>
    </xdr:from>
    <xdr:to>
      <xdr:col>6</xdr:col>
      <xdr:colOff>561975</xdr:colOff>
      <xdr:row>57</xdr:row>
      <xdr:rowOff>152903</xdr:rowOff>
    </xdr:to>
    <xdr:sp macro="" textlink="">
      <xdr:nvSpPr>
        <xdr:cNvPr id="123" name="フローチャート : 判断 122"/>
        <xdr:cNvSpPr/>
      </xdr:nvSpPr>
      <xdr:spPr>
        <a:xfrm>
          <a:off x="4584700" y="98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141437</xdr:rowOff>
    </xdr:from>
    <xdr:to>
      <xdr:col>5</xdr:col>
      <xdr:colOff>358775</xdr:colOff>
      <xdr:row>59</xdr:row>
      <xdr:rowOff>10464</xdr:rowOff>
    </xdr:to>
    <xdr:cxnSp macro="">
      <xdr:nvCxnSpPr>
        <xdr:cNvPr id="124" name="直線コネクタ 123"/>
        <xdr:cNvCxnSpPr/>
      </xdr:nvCxnSpPr>
      <xdr:spPr>
        <a:xfrm flipV="1">
          <a:off x="2908300" y="10085537"/>
          <a:ext cx="889000" cy="4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15732</xdr:rowOff>
    </xdr:from>
    <xdr:to>
      <xdr:col>5</xdr:col>
      <xdr:colOff>409575</xdr:colOff>
      <xdr:row>57</xdr:row>
      <xdr:rowOff>117332</xdr:rowOff>
    </xdr:to>
    <xdr:sp macro="" textlink="">
      <xdr:nvSpPr>
        <xdr:cNvPr id="125" name="フローチャート : 判断 124"/>
        <xdr:cNvSpPr/>
      </xdr:nvSpPr>
      <xdr:spPr>
        <a:xfrm>
          <a:off x="3746500" y="978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133859</xdr:rowOff>
    </xdr:from>
    <xdr:ext cx="534377" cy="259045"/>
    <xdr:sp macro="" textlink="">
      <xdr:nvSpPr>
        <xdr:cNvPr id="126" name="テキスト ボックス 125"/>
        <xdr:cNvSpPr txBox="1"/>
      </xdr:nvSpPr>
      <xdr:spPr>
        <a:xfrm>
          <a:off x="3530111" y="956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92,102</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10464</xdr:rowOff>
    </xdr:from>
    <xdr:to>
      <xdr:col>4</xdr:col>
      <xdr:colOff>155575</xdr:colOff>
      <xdr:row>59</xdr:row>
      <xdr:rowOff>31907</xdr:rowOff>
    </xdr:to>
    <xdr:cxnSp macro="">
      <xdr:nvCxnSpPr>
        <xdr:cNvPr id="127" name="直線コネクタ 126"/>
        <xdr:cNvCxnSpPr/>
      </xdr:nvCxnSpPr>
      <xdr:spPr>
        <a:xfrm flipV="1">
          <a:off x="2019300" y="10126014"/>
          <a:ext cx="8890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7420</xdr:rowOff>
    </xdr:from>
    <xdr:to>
      <xdr:col>4</xdr:col>
      <xdr:colOff>206375</xdr:colOff>
      <xdr:row>58</xdr:row>
      <xdr:rowOff>109020</xdr:rowOff>
    </xdr:to>
    <xdr:sp macro="" textlink="">
      <xdr:nvSpPr>
        <xdr:cNvPr id="128" name="フローチャート : 判断 127"/>
        <xdr:cNvSpPr/>
      </xdr:nvSpPr>
      <xdr:spPr>
        <a:xfrm>
          <a:off x="2857500" y="995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125547</xdr:rowOff>
    </xdr:from>
    <xdr:ext cx="534377" cy="259045"/>
    <xdr:sp macro="" textlink="">
      <xdr:nvSpPr>
        <xdr:cNvPr id="129" name="テキスト ボックス 128"/>
        <xdr:cNvSpPr txBox="1"/>
      </xdr:nvSpPr>
      <xdr:spPr>
        <a:xfrm>
          <a:off x="2641111" y="972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70,693</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31907</xdr:rowOff>
    </xdr:from>
    <xdr:to>
      <xdr:col>2</xdr:col>
      <xdr:colOff>638175</xdr:colOff>
      <xdr:row>59</xdr:row>
      <xdr:rowOff>40792</xdr:rowOff>
    </xdr:to>
    <xdr:cxnSp macro="">
      <xdr:nvCxnSpPr>
        <xdr:cNvPr id="130" name="直線コネクタ 129"/>
        <xdr:cNvCxnSpPr/>
      </xdr:nvCxnSpPr>
      <xdr:spPr>
        <a:xfrm flipV="1">
          <a:off x="1130300" y="10147457"/>
          <a:ext cx="889000" cy="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70582</xdr:rowOff>
    </xdr:from>
    <xdr:to>
      <xdr:col>3</xdr:col>
      <xdr:colOff>3175</xdr:colOff>
      <xdr:row>59</xdr:row>
      <xdr:rowOff>732</xdr:rowOff>
    </xdr:to>
    <xdr:sp macro="" textlink="">
      <xdr:nvSpPr>
        <xdr:cNvPr id="131" name="フローチャート : 判断 130"/>
        <xdr:cNvSpPr/>
      </xdr:nvSpPr>
      <xdr:spPr>
        <a:xfrm>
          <a:off x="1968500" y="1001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17259</xdr:rowOff>
    </xdr:from>
    <xdr:ext cx="534377" cy="259045"/>
    <xdr:sp macro="" textlink="">
      <xdr:nvSpPr>
        <xdr:cNvPr id="132" name="テキスト ボックス 131"/>
        <xdr:cNvSpPr txBox="1"/>
      </xdr:nvSpPr>
      <xdr:spPr>
        <a:xfrm>
          <a:off x="1752111" y="9789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62,404</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63236</xdr:rowOff>
    </xdr:from>
    <xdr:to>
      <xdr:col>1</xdr:col>
      <xdr:colOff>485775</xdr:colOff>
      <xdr:row>58</xdr:row>
      <xdr:rowOff>164836</xdr:rowOff>
    </xdr:to>
    <xdr:sp macro="" textlink="">
      <xdr:nvSpPr>
        <xdr:cNvPr id="133" name="フローチャート : 判断 132"/>
        <xdr:cNvSpPr/>
      </xdr:nvSpPr>
      <xdr:spPr>
        <a:xfrm>
          <a:off x="1079500" y="10007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9913</xdr:rowOff>
    </xdr:from>
    <xdr:ext cx="534377" cy="259045"/>
    <xdr:sp macro="" textlink="">
      <xdr:nvSpPr>
        <xdr:cNvPr id="134" name="テキスト ボックス 133"/>
        <xdr:cNvSpPr txBox="1"/>
      </xdr:nvSpPr>
      <xdr:spPr>
        <a:xfrm>
          <a:off x="863111" y="978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63,368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34600</xdr:rowOff>
    </xdr:from>
    <xdr:to>
      <xdr:col>6</xdr:col>
      <xdr:colOff>561975</xdr:colOff>
      <xdr:row>58</xdr:row>
      <xdr:rowOff>136200</xdr:rowOff>
    </xdr:to>
    <xdr:sp macro="" textlink="">
      <xdr:nvSpPr>
        <xdr:cNvPr id="140" name="円/楕円 139"/>
        <xdr:cNvSpPr/>
      </xdr:nvSpPr>
      <xdr:spPr>
        <a:xfrm>
          <a:off x="4584700" y="997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13027</xdr:rowOff>
    </xdr:from>
    <xdr:ext cx="534377" cy="259045"/>
    <xdr:sp macro="" textlink="">
      <xdr:nvSpPr>
        <xdr:cNvPr id="141" name="物件費該当値テキスト"/>
        <xdr:cNvSpPr txBox="1"/>
      </xdr:nvSpPr>
      <xdr:spPr>
        <a:xfrm>
          <a:off x="4686300" y="99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67,126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90637</xdr:rowOff>
    </xdr:from>
    <xdr:to>
      <xdr:col>5</xdr:col>
      <xdr:colOff>409575</xdr:colOff>
      <xdr:row>59</xdr:row>
      <xdr:rowOff>20787</xdr:rowOff>
    </xdr:to>
    <xdr:sp macro="" textlink="">
      <xdr:nvSpPr>
        <xdr:cNvPr id="142" name="円/楕円 141"/>
        <xdr:cNvSpPr/>
      </xdr:nvSpPr>
      <xdr:spPr>
        <a:xfrm>
          <a:off x="3746500" y="1003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11914</xdr:rowOff>
    </xdr:from>
    <xdr:ext cx="534377" cy="259045"/>
    <xdr:sp macro="" textlink="">
      <xdr:nvSpPr>
        <xdr:cNvPr id="143" name="テキスト ボックス 142"/>
        <xdr:cNvSpPr txBox="1"/>
      </xdr:nvSpPr>
      <xdr:spPr>
        <a:xfrm>
          <a:off x="3530111" y="1012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59,772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131114</xdr:rowOff>
    </xdr:from>
    <xdr:to>
      <xdr:col>4</xdr:col>
      <xdr:colOff>206375</xdr:colOff>
      <xdr:row>59</xdr:row>
      <xdr:rowOff>61264</xdr:rowOff>
    </xdr:to>
    <xdr:sp macro="" textlink="">
      <xdr:nvSpPr>
        <xdr:cNvPr id="144" name="円/楕円 143"/>
        <xdr:cNvSpPr/>
      </xdr:nvSpPr>
      <xdr:spPr>
        <a:xfrm>
          <a:off x="2857500" y="100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52391</xdr:rowOff>
    </xdr:from>
    <xdr:ext cx="534377" cy="259045"/>
    <xdr:sp macro="" textlink="">
      <xdr:nvSpPr>
        <xdr:cNvPr id="145" name="テキスト ボックス 144"/>
        <xdr:cNvSpPr txBox="1"/>
      </xdr:nvSpPr>
      <xdr:spPr>
        <a:xfrm>
          <a:off x="2641111" y="1016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54,460</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152557</xdr:rowOff>
    </xdr:from>
    <xdr:to>
      <xdr:col>3</xdr:col>
      <xdr:colOff>3175</xdr:colOff>
      <xdr:row>59</xdr:row>
      <xdr:rowOff>82707</xdr:rowOff>
    </xdr:to>
    <xdr:sp macro="" textlink="">
      <xdr:nvSpPr>
        <xdr:cNvPr id="146" name="円/楕円 145"/>
        <xdr:cNvSpPr/>
      </xdr:nvSpPr>
      <xdr:spPr>
        <a:xfrm>
          <a:off x="1968500" y="1009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73834</xdr:rowOff>
    </xdr:from>
    <xdr:ext cx="534377" cy="259045"/>
    <xdr:sp macro="" textlink="">
      <xdr:nvSpPr>
        <xdr:cNvPr id="147" name="テキスト ボックス 146"/>
        <xdr:cNvSpPr txBox="1"/>
      </xdr:nvSpPr>
      <xdr:spPr>
        <a:xfrm>
          <a:off x="1752111" y="10189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51,646</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161442</xdr:rowOff>
    </xdr:from>
    <xdr:to>
      <xdr:col>1</xdr:col>
      <xdr:colOff>485775</xdr:colOff>
      <xdr:row>59</xdr:row>
      <xdr:rowOff>91592</xdr:rowOff>
    </xdr:to>
    <xdr:sp macro="" textlink="">
      <xdr:nvSpPr>
        <xdr:cNvPr id="148" name="円/楕円 147"/>
        <xdr:cNvSpPr/>
      </xdr:nvSpPr>
      <xdr:spPr>
        <a:xfrm>
          <a:off x="1079500" y="1010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82719</xdr:rowOff>
    </xdr:from>
    <xdr:ext cx="534377" cy="259045"/>
    <xdr:sp macro="" textlink="">
      <xdr:nvSpPr>
        <xdr:cNvPr id="149" name="テキスト ボックス 148"/>
        <xdr:cNvSpPr txBox="1"/>
      </xdr:nvSpPr>
      <xdr:spPr>
        <a:xfrm>
          <a:off x="863111" y="1019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50,480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11,561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21651</xdr:rowOff>
    </xdr:from>
    <xdr:to>
      <xdr:col>6</xdr:col>
      <xdr:colOff>510540</xdr:colOff>
      <xdr:row>78</xdr:row>
      <xdr:rowOff>123196</xdr:rowOff>
    </xdr:to>
    <xdr:cxnSp macro="">
      <xdr:nvCxnSpPr>
        <xdr:cNvPr id="171" name="直線コネクタ 170"/>
        <xdr:cNvCxnSpPr/>
      </xdr:nvCxnSpPr>
      <xdr:spPr>
        <a:xfrm flipV="1">
          <a:off x="4633595" y="12194601"/>
          <a:ext cx="1270" cy="1301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127023</xdr:rowOff>
    </xdr:from>
    <xdr:ext cx="378565" cy="259045"/>
    <xdr:sp macro="" textlink="">
      <xdr:nvSpPr>
        <xdr:cNvPr id="172" name="維持補修費最小値テキスト"/>
        <xdr:cNvSpPr txBox="1"/>
      </xdr:nvSpPr>
      <xdr:spPr>
        <a:xfrm>
          <a:off x="4686300" y="135001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722</a:t>
          </a:r>
          <a:endParaRPr kumimoji="1" lang="ja-JP" altLang="en-US" sz="1000" b="1">
            <a:latin typeface="ＭＳ Ｐゴシック"/>
          </a:endParaRPr>
        </a:p>
      </xdr:txBody>
    </xdr:sp>
    <xdr:clientData/>
  </xdr:oneCellAnchor>
  <xdr:twoCellAnchor>
    <xdr:from>
      <xdr:col>6</xdr:col>
      <xdr:colOff>422275</xdr:colOff>
      <xdr:row>78</xdr:row>
      <xdr:rowOff>123196</xdr:rowOff>
    </xdr:from>
    <xdr:to>
      <xdr:col>6</xdr:col>
      <xdr:colOff>600075</xdr:colOff>
      <xdr:row>78</xdr:row>
      <xdr:rowOff>123196</xdr:rowOff>
    </xdr:to>
    <xdr:cxnSp macro="">
      <xdr:nvCxnSpPr>
        <xdr:cNvPr id="173" name="直線コネクタ 172"/>
        <xdr:cNvCxnSpPr/>
      </xdr:nvCxnSpPr>
      <xdr:spPr>
        <a:xfrm>
          <a:off x="4546600" y="1349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139778</xdr:rowOff>
    </xdr:from>
    <xdr:ext cx="534377" cy="259045"/>
    <xdr:sp macro="" textlink="">
      <xdr:nvSpPr>
        <xdr:cNvPr id="174" name="維持補修費最大値テキスト"/>
        <xdr:cNvSpPr txBox="1"/>
      </xdr:nvSpPr>
      <xdr:spPr>
        <a:xfrm>
          <a:off x="4686300" y="119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57,664</a:t>
          </a:r>
          <a:endParaRPr kumimoji="1" lang="ja-JP" altLang="en-US" sz="1000" b="1">
            <a:latin typeface="ＭＳ Ｐゴシック"/>
          </a:endParaRPr>
        </a:p>
      </xdr:txBody>
    </xdr:sp>
    <xdr:clientData/>
  </xdr:oneCellAnchor>
  <xdr:twoCellAnchor>
    <xdr:from>
      <xdr:col>6</xdr:col>
      <xdr:colOff>422275</xdr:colOff>
      <xdr:row>71</xdr:row>
      <xdr:rowOff>21651</xdr:rowOff>
    </xdr:from>
    <xdr:to>
      <xdr:col>6</xdr:col>
      <xdr:colOff>600075</xdr:colOff>
      <xdr:row>71</xdr:row>
      <xdr:rowOff>21651</xdr:rowOff>
    </xdr:to>
    <xdr:cxnSp macro="">
      <xdr:nvCxnSpPr>
        <xdr:cNvPr id="175" name="直線コネクタ 174"/>
        <xdr:cNvCxnSpPr/>
      </xdr:nvCxnSpPr>
      <xdr:spPr>
        <a:xfrm>
          <a:off x="4546600" y="12194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164754</xdr:rowOff>
    </xdr:from>
    <xdr:to>
      <xdr:col>6</xdr:col>
      <xdr:colOff>511175</xdr:colOff>
      <xdr:row>78</xdr:row>
      <xdr:rowOff>9696</xdr:rowOff>
    </xdr:to>
    <xdr:cxnSp macro="">
      <xdr:nvCxnSpPr>
        <xdr:cNvPr id="176" name="直線コネクタ 175"/>
        <xdr:cNvCxnSpPr/>
      </xdr:nvCxnSpPr>
      <xdr:spPr>
        <a:xfrm flipV="1">
          <a:off x="3797300" y="13366404"/>
          <a:ext cx="838200" cy="16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115434</xdr:rowOff>
    </xdr:from>
    <xdr:ext cx="469744" cy="259045"/>
    <xdr:sp macro="" textlink="">
      <xdr:nvSpPr>
        <xdr:cNvPr id="177" name="維持補修費平均値テキスト"/>
        <xdr:cNvSpPr txBox="1"/>
      </xdr:nvSpPr>
      <xdr:spPr>
        <a:xfrm>
          <a:off x="4686300" y="13145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7,340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92557</xdr:rowOff>
    </xdr:from>
    <xdr:to>
      <xdr:col>6</xdr:col>
      <xdr:colOff>561975</xdr:colOff>
      <xdr:row>78</xdr:row>
      <xdr:rowOff>22707</xdr:rowOff>
    </xdr:to>
    <xdr:sp macro="" textlink="">
      <xdr:nvSpPr>
        <xdr:cNvPr id="178" name="フローチャート : 判断 177"/>
        <xdr:cNvSpPr/>
      </xdr:nvSpPr>
      <xdr:spPr>
        <a:xfrm>
          <a:off x="45847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2952</xdr:rowOff>
    </xdr:from>
    <xdr:to>
      <xdr:col>5</xdr:col>
      <xdr:colOff>358775</xdr:colOff>
      <xdr:row>78</xdr:row>
      <xdr:rowOff>9696</xdr:rowOff>
    </xdr:to>
    <xdr:cxnSp macro="">
      <xdr:nvCxnSpPr>
        <xdr:cNvPr id="179" name="直線コネクタ 178"/>
        <xdr:cNvCxnSpPr/>
      </xdr:nvCxnSpPr>
      <xdr:spPr>
        <a:xfrm>
          <a:off x="2908300" y="13376052"/>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135054</xdr:rowOff>
    </xdr:from>
    <xdr:to>
      <xdr:col>5</xdr:col>
      <xdr:colOff>409575</xdr:colOff>
      <xdr:row>78</xdr:row>
      <xdr:rowOff>65204</xdr:rowOff>
    </xdr:to>
    <xdr:sp macro="" textlink="">
      <xdr:nvSpPr>
        <xdr:cNvPr id="180" name="フローチャート : 判断 179"/>
        <xdr:cNvSpPr/>
      </xdr:nvSpPr>
      <xdr:spPr>
        <a:xfrm>
          <a:off x="3746500" y="1333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56331</xdr:rowOff>
    </xdr:from>
    <xdr:ext cx="469744" cy="259045"/>
    <xdr:sp macro="" textlink="">
      <xdr:nvSpPr>
        <xdr:cNvPr id="181" name="テキスト ボックス 180"/>
        <xdr:cNvSpPr txBox="1"/>
      </xdr:nvSpPr>
      <xdr:spPr>
        <a:xfrm>
          <a:off x="3562427" y="1342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5,481</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2952</xdr:rowOff>
    </xdr:from>
    <xdr:to>
      <xdr:col>4</xdr:col>
      <xdr:colOff>155575</xdr:colOff>
      <xdr:row>78</xdr:row>
      <xdr:rowOff>14404</xdr:rowOff>
    </xdr:to>
    <xdr:cxnSp macro="">
      <xdr:nvCxnSpPr>
        <xdr:cNvPr id="182" name="直線コネクタ 181"/>
        <xdr:cNvCxnSpPr/>
      </xdr:nvCxnSpPr>
      <xdr:spPr>
        <a:xfrm flipV="1">
          <a:off x="2019300" y="13376052"/>
          <a:ext cx="889000" cy="1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145593</xdr:rowOff>
    </xdr:from>
    <xdr:to>
      <xdr:col>4</xdr:col>
      <xdr:colOff>206375</xdr:colOff>
      <xdr:row>78</xdr:row>
      <xdr:rowOff>75743</xdr:rowOff>
    </xdr:to>
    <xdr:sp macro="" textlink="">
      <xdr:nvSpPr>
        <xdr:cNvPr id="183" name="フローチャート : 判断 182"/>
        <xdr:cNvSpPr/>
      </xdr:nvSpPr>
      <xdr:spPr>
        <a:xfrm>
          <a:off x="2857500" y="1334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66870</xdr:rowOff>
    </xdr:from>
    <xdr:ext cx="469744" cy="259045"/>
    <xdr:sp macro="" textlink="">
      <xdr:nvSpPr>
        <xdr:cNvPr id="184" name="テキスト ボックス 183"/>
        <xdr:cNvSpPr txBox="1"/>
      </xdr:nvSpPr>
      <xdr:spPr>
        <a:xfrm>
          <a:off x="2673427" y="1343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5,020</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129595</xdr:rowOff>
    </xdr:from>
    <xdr:to>
      <xdr:col>2</xdr:col>
      <xdr:colOff>638175</xdr:colOff>
      <xdr:row>78</xdr:row>
      <xdr:rowOff>14404</xdr:rowOff>
    </xdr:to>
    <xdr:cxnSp macro="">
      <xdr:nvCxnSpPr>
        <xdr:cNvPr id="185" name="直線コネクタ 184"/>
        <xdr:cNvCxnSpPr/>
      </xdr:nvCxnSpPr>
      <xdr:spPr>
        <a:xfrm>
          <a:off x="1130300" y="13331245"/>
          <a:ext cx="889000" cy="5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158783</xdr:rowOff>
    </xdr:from>
    <xdr:to>
      <xdr:col>3</xdr:col>
      <xdr:colOff>3175</xdr:colOff>
      <xdr:row>78</xdr:row>
      <xdr:rowOff>88933</xdr:rowOff>
    </xdr:to>
    <xdr:sp macro="" textlink="">
      <xdr:nvSpPr>
        <xdr:cNvPr id="186" name="フローチャート : 判断 185"/>
        <xdr:cNvSpPr/>
      </xdr:nvSpPr>
      <xdr:spPr>
        <a:xfrm>
          <a:off x="1968500" y="13360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80060</xdr:rowOff>
    </xdr:from>
    <xdr:ext cx="469744" cy="259045"/>
    <xdr:sp macro="" textlink="">
      <xdr:nvSpPr>
        <xdr:cNvPr id="187" name="テキスト ボックス 186"/>
        <xdr:cNvSpPr txBox="1"/>
      </xdr:nvSpPr>
      <xdr:spPr>
        <a:xfrm>
          <a:off x="1784427" y="1345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4,443</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162350</xdr:rowOff>
    </xdr:from>
    <xdr:to>
      <xdr:col>1</xdr:col>
      <xdr:colOff>485775</xdr:colOff>
      <xdr:row>78</xdr:row>
      <xdr:rowOff>92500</xdr:rowOff>
    </xdr:to>
    <xdr:sp macro="" textlink="">
      <xdr:nvSpPr>
        <xdr:cNvPr id="188" name="フローチャート : 判断 187"/>
        <xdr:cNvSpPr/>
      </xdr:nvSpPr>
      <xdr:spPr>
        <a:xfrm>
          <a:off x="1079500" y="1336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83627</xdr:rowOff>
    </xdr:from>
    <xdr:ext cx="469744" cy="259045"/>
    <xdr:sp macro="" textlink="">
      <xdr:nvSpPr>
        <xdr:cNvPr id="189" name="テキスト ボックス 188"/>
        <xdr:cNvSpPr txBox="1"/>
      </xdr:nvSpPr>
      <xdr:spPr>
        <a:xfrm>
          <a:off x="895427" y="1345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113954</xdr:rowOff>
    </xdr:from>
    <xdr:to>
      <xdr:col>6</xdr:col>
      <xdr:colOff>561975</xdr:colOff>
      <xdr:row>78</xdr:row>
      <xdr:rowOff>44104</xdr:rowOff>
    </xdr:to>
    <xdr:sp macro="" textlink="">
      <xdr:nvSpPr>
        <xdr:cNvPr id="195" name="円/楕円 194"/>
        <xdr:cNvSpPr/>
      </xdr:nvSpPr>
      <xdr:spPr>
        <a:xfrm>
          <a:off x="4584700" y="1331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92381</xdr:rowOff>
    </xdr:from>
    <xdr:ext cx="469744" cy="259045"/>
    <xdr:sp macro="" textlink="">
      <xdr:nvSpPr>
        <xdr:cNvPr id="196" name="維持補修費該当値テキスト"/>
        <xdr:cNvSpPr txBox="1"/>
      </xdr:nvSpPr>
      <xdr:spPr>
        <a:xfrm>
          <a:off x="4686300" y="1329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6,404</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130346</xdr:rowOff>
    </xdr:from>
    <xdr:to>
      <xdr:col>5</xdr:col>
      <xdr:colOff>409575</xdr:colOff>
      <xdr:row>78</xdr:row>
      <xdr:rowOff>60496</xdr:rowOff>
    </xdr:to>
    <xdr:sp macro="" textlink="">
      <xdr:nvSpPr>
        <xdr:cNvPr id="197" name="円/楕円 196"/>
        <xdr:cNvSpPr/>
      </xdr:nvSpPr>
      <xdr:spPr>
        <a:xfrm>
          <a:off x="3746500" y="1333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77023</xdr:rowOff>
    </xdr:from>
    <xdr:ext cx="469744" cy="259045"/>
    <xdr:sp macro="" textlink="">
      <xdr:nvSpPr>
        <xdr:cNvPr id="198" name="テキスト ボックス 197"/>
        <xdr:cNvSpPr txBox="1"/>
      </xdr:nvSpPr>
      <xdr:spPr>
        <a:xfrm>
          <a:off x="3562427" y="1310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5,687</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123602</xdr:rowOff>
    </xdr:from>
    <xdr:to>
      <xdr:col>4</xdr:col>
      <xdr:colOff>206375</xdr:colOff>
      <xdr:row>78</xdr:row>
      <xdr:rowOff>53752</xdr:rowOff>
    </xdr:to>
    <xdr:sp macro="" textlink="">
      <xdr:nvSpPr>
        <xdr:cNvPr id="199" name="円/楕円 198"/>
        <xdr:cNvSpPr/>
      </xdr:nvSpPr>
      <xdr:spPr>
        <a:xfrm>
          <a:off x="2857500" y="1332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70279</xdr:rowOff>
    </xdr:from>
    <xdr:ext cx="469744" cy="259045"/>
    <xdr:sp macro="" textlink="">
      <xdr:nvSpPr>
        <xdr:cNvPr id="200" name="テキスト ボックス 199"/>
        <xdr:cNvSpPr txBox="1"/>
      </xdr:nvSpPr>
      <xdr:spPr>
        <a:xfrm>
          <a:off x="2673427" y="13100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5,982</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135054</xdr:rowOff>
    </xdr:from>
    <xdr:to>
      <xdr:col>3</xdr:col>
      <xdr:colOff>3175</xdr:colOff>
      <xdr:row>78</xdr:row>
      <xdr:rowOff>65204</xdr:rowOff>
    </xdr:to>
    <xdr:sp macro="" textlink="">
      <xdr:nvSpPr>
        <xdr:cNvPr id="201" name="円/楕円 200"/>
        <xdr:cNvSpPr/>
      </xdr:nvSpPr>
      <xdr:spPr>
        <a:xfrm>
          <a:off x="1968500" y="1333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81731</xdr:rowOff>
    </xdr:from>
    <xdr:ext cx="469744" cy="259045"/>
    <xdr:sp macro="" textlink="">
      <xdr:nvSpPr>
        <xdr:cNvPr id="202" name="テキスト ボックス 201"/>
        <xdr:cNvSpPr txBox="1"/>
      </xdr:nvSpPr>
      <xdr:spPr>
        <a:xfrm>
          <a:off x="1784427" y="1311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5,481</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78795</xdr:rowOff>
    </xdr:from>
    <xdr:to>
      <xdr:col>1</xdr:col>
      <xdr:colOff>485775</xdr:colOff>
      <xdr:row>78</xdr:row>
      <xdr:rowOff>8945</xdr:rowOff>
    </xdr:to>
    <xdr:sp macro="" textlink="">
      <xdr:nvSpPr>
        <xdr:cNvPr id="203" name="円/楕円 202"/>
        <xdr:cNvSpPr/>
      </xdr:nvSpPr>
      <xdr:spPr>
        <a:xfrm>
          <a:off x="1079500" y="132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25472</xdr:rowOff>
    </xdr:from>
    <xdr:ext cx="469744" cy="259045"/>
    <xdr:sp macro="" textlink="">
      <xdr:nvSpPr>
        <xdr:cNvPr id="204" name="テキスト ボックス 203"/>
        <xdr:cNvSpPr txBox="1"/>
      </xdr:nvSpPr>
      <xdr:spPr>
        <a:xfrm>
          <a:off x="895427" y="130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79,552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86531</xdr:rowOff>
    </xdr:from>
    <xdr:to>
      <xdr:col>6</xdr:col>
      <xdr:colOff>510540</xdr:colOff>
      <xdr:row>99</xdr:row>
      <xdr:rowOff>115982</xdr:rowOff>
    </xdr:to>
    <xdr:cxnSp macro="">
      <xdr:nvCxnSpPr>
        <xdr:cNvPr id="229" name="直線コネクタ 228"/>
        <xdr:cNvCxnSpPr/>
      </xdr:nvCxnSpPr>
      <xdr:spPr>
        <a:xfrm flipV="1">
          <a:off x="4633595" y="15517031"/>
          <a:ext cx="1270" cy="1572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119809</xdr:rowOff>
    </xdr:from>
    <xdr:ext cx="534377" cy="259045"/>
    <xdr:sp macro="" textlink="">
      <xdr:nvSpPr>
        <xdr:cNvPr id="230" name="扶助費最小値テキスト"/>
        <xdr:cNvSpPr txBox="1"/>
      </xdr:nvSpPr>
      <xdr:spPr>
        <a:xfrm>
          <a:off x="4686300" y="1709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36,245</a:t>
          </a:r>
          <a:endParaRPr kumimoji="1" lang="ja-JP" altLang="en-US" sz="1000" b="1">
            <a:latin typeface="ＭＳ Ｐゴシック"/>
          </a:endParaRPr>
        </a:p>
      </xdr:txBody>
    </xdr:sp>
    <xdr:clientData/>
  </xdr:oneCellAnchor>
  <xdr:twoCellAnchor>
    <xdr:from>
      <xdr:col>6</xdr:col>
      <xdr:colOff>422275</xdr:colOff>
      <xdr:row>99</xdr:row>
      <xdr:rowOff>115982</xdr:rowOff>
    </xdr:from>
    <xdr:to>
      <xdr:col>6</xdr:col>
      <xdr:colOff>600075</xdr:colOff>
      <xdr:row>99</xdr:row>
      <xdr:rowOff>115982</xdr:rowOff>
    </xdr:to>
    <xdr:cxnSp macro="">
      <xdr:nvCxnSpPr>
        <xdr:cNvPr id="231" name="直線コネクタ 230"/>
        <xdr:cNvCxnSpPr/>
      </xdr:nvCxnSpPr>
      <xdr:spPr>
        <a:xfrm>
          <a:off x="4546600" y="1708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33208</xdr:rowOff>
    </xdr:from>
    <xdr:ext cx="599010" cy="259045"/>
    <xdr:sp macro="" textlink="">
      <xdr:nvSpPr>
        <xdr:cNvPr id="232" name="扶助費最大値テキスト"/>
        <xdr:cNvSpPr txBox="1"/>
      </xdr:nvSpPr>
      <xdr:spPr>
        <a:xfrm>
          <a:off x="4686300" y="1529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118,791</a:t>
          </a:r>
          <a:endParaRPr kumimoji="1" lang="ja-JP" altLang="en-US" sz="1000" b="1">
            <a:latin typeface="ＭＳ Ｐゴシック"/>
          </a:endParaRPr>
        </a:p>
      </xdr:txBody>
    </xdr:sp>
    <xdr:clientData/>
  </xdr:oneCellAnchor>
  <xdr:twoCellAnchor>
    <xdr:from>
      <xdr:col>6</xdr:col>
      <xdr:colOff>422275</xdr:colOff>
      <xdr:row>90</xdr:row>
      <xdr:rowOff>86531</xdr:rowOff>
    </xdr:from>
    <xdr:to>
      <xdr:col>6</xdr:col>
      <xdr:colOff>600075</xdr:colOff>
      <xdr:row>90</xdr:row>
      <xdr:rowOff>86531</xdr:rowOff>
    </xdr:to>
    <xdr:cxnSp macro="">
      <xdr:nvCxnSpPr>
        <xdr:cNvPr id="233" name="直線コネクタ 232"/>
        <xdr:cNvCxnSpPr/>
      </xdr:nvCxnSpPr>
      <xdr:spPr>
        <a:xfrm>
          <a:off x="4546600" y="15517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102552</xdr:rowOff>
    </xdr:from>
    <xdr:to>
      <xdr:col>6</xdr:col>
      <xdr:colOff>511175</xdr:colOff>
      <xdr:row>97</xdr:row>
      <xdr:rowOff>59652</xdr:rowOff>
    </xdr:to>
    <xdr:cxnSp macro="">
      <xdr:nvCxnSpPr>
        <xdr:cNvPr id="234" name="直線コネクタ 233"/>
        <xdr:cNvCxnSpPr/>
      </xdr:nvCxnSpPr>
      <xdr:spPr>
        <a:xfrm flipV="1">
          <a:off x="3797300" y="16561752"/>
          <a:ext cx="838200" cy="12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102283</xdr:rowOff>
    </xdr:from>
    <xdr:ext cx="534377" cy="259045"/>
    <xdr:sp macro="" textlink="">
      <xdr:nvSpPr>
        <xdr:cNvPr id="235" name="扶助費平均値テキスト"/>
        <xdr:cNvSpPr txBox="1"/>
      </xdr:nvSpPr>
      <xdr:spPr>
        <a:xfrm>
          <a:off x="4686300" y="16561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60,165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123856</xdr:rowOff>
    </xdr:from>
    <xdr:to>
      <xdr:col>6</xdr:col>
      <xdr:colOff>561975</xdr:colOff>
      <xdr:row>97</xdr:row>
      <xdr:rowOff>54006</xdr:rowOff>
    </xdr:to>
    <xdr:sp macro="" textlink="">
      <xdr:nvSpPr>
        <xdr:cNvPr id="236" name="フローチャート : 判断 235"/>
        <xdr:cNvSpPr/>
      </xdr:nvSpPr>
      <xdr:spPr>
        <a:xfrm>
          <a:off x="45847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59652</xdr:rowOff>
    </xdr:from>
    <xdr:to>
      <xdr:col>5</xdr:col>
      <xdr:colOff>358775</xdr:colOff>
      <xdr:row>98</xdr:row>
      <xdr:rowOff>3721</xdr:rowOff>
    </xdr:to>
    <xdr:cxnSp macro="">
      <xdr:nvCxnSpPr>
        <xdr:cNvPr id="237" name="直線コネクタ 236"/>
        <xdr:cNvCxnSpPr/>
      </xdr:nvCxnSpPr>
      <xdr:spPr>
        <a:xfrm flipV="1">
          <a:off x="2908300" y="16690302"/>
          <a:ext cx="889000" cy="11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4127</xdr:rowOff>
    </xdr:from>
    <xdr:to>
      <xdr:col>5</xdr:col>
      <xdr:colOff>409575</xdr:colOff>
      <xdr:row>97</xdr:row>
      <xdr:rowOff>105727</xdr:rowOff>
    </xdr:to>
    <xdr:sp macro="" textlink="">
      <xdr:nvSpPr>
        <xdr:cNvPr id="238" name="フローチャート : 判断 237"/>
        <xdr:cNvSpPr/>
      </xdr:nvSpPr>
      <xdr:spPr>
        <a:xfrm>
          <a:off x="3746500" y="16634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122254</xdr:rowOff>
    </xdr:from>
    <xdr:ext cx="534377" cy="259045"/>
    <xdr:sp macro="" textlink="">
      <xdr:nvSpPr>
        <xdr:cNvPr id="239" name="テキスト ボックス 238"/>
        <xdr:cNvSpPr txBox="1"/>
      </xdr:nvSpPr>
      <xdr:spPr>
        <a:xfrm>
          <a:off x="3530111" y="1641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57,450</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3721</xdr:rowOff>
    </xdr:from>
    <xdr:to>
      <xdr:col>4</xdr:col>
      <xdr:colOff>155575</xdr:colOff>
      <xdr:row>98</xdr:row>
      <xdr:rowOff>80111</xdr:rowOff>
    </xdr:to>
    <xdr:cxnSp macro="">
      <xdr:nvCxnSpPr>
        <xdr:cNvPr id="240" name="直線コネクタ 239"/>
        <xdr:cNvCxnSpPr/>
      </xdr:nvCxnSpPr>
      <xdr:spPr>
        <a:xfrm flipV="1">
          <a:off x="2019300" y="16805821"/>
          <a:ext cx="889000" cy="7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123152</xdr:rowOff>
    </xdr:from>
    <xdr:to>
      <xdr:col>4</xdr:col>
      <xdr:colOff>206375</xdr:colOff>
      <xdr:row>97</xdr:row>
      <xdr:rowOff>53302</xdr:rowOff>
    </xdr:to>
    <xdr:sp macro="" textlink="">
      <xdr:nvSpPr>
        <xdr:cNvPr id="241" name="フローチャート : 判断 240"/>
        <xdr:cNvSpPr/>
      </xdr:nvSpPr>
      <xdr:spPr>
        <a:xfrm>
          <a:off x="2857500" y="1658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69829</xdr:rowOff>
    </xdr:from>
    <xdr:ext cx="534377" cy="259045"/>
    <xdr:sp macro="" textlink="">
      <xdr:nvSpPr>
        <xdr:cNvPr id="242" name="テキスト ボックス 241"/>
        <xdr:cNvSpPr txBox="1"/>
      </xdr:nvSpPr>
      <xdr:spPr>
        <a:xfrm>
          <a:off x="2641111" y="1635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60,202</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80111</xdr:rowOff>
    </xdr:from>
    <xdr:to>
      <xdr:col>2</xdr:col>
      <xdr:colOff>638175</xdr:colOff>
      <xdr:row>98</xdr:row>
      <xdr:rowOff>116935</xdr:rowOff>
    </xdr:to>
    <xdr:cxnSp macro="">
      <xdr:nvCxnSpPr>
        <xdr:cNvPr id="243" name="直線コネクタ 242"/>
        <xdr:cNvCxnSpPr/>
      </xdr:nvCxnSpPr>
      <xdr:spPr>
        <a:xfrm flipV="1">
          <a:off x="1130300" y="16882211"/>
          <a:ext cx="889000" cy="36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56248</xdr:rowOff>
    </xdr:from>
    <xdr:to>
      <xdr:col>3</xdr:col>
      <xdr:colOff>3175</xdr:colOff>
      <xdr:row>97</xdr:row>
      <xdr:rowOff>157848</xdr:rowOff>
    </xdr:to>
    <xdr:sp macro="" textlink="">
      <xdr:nvSpPr>
        <xdr:cNvPr id="244" name="フローチャート : 判断 243"/>
        <xdr:cNvSpPr/>
      </xdr:nvSpPr>
      <xdr:spPr>
        <a:xfrm>
          <a:off x="1968500" y="1668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2925</xdr:rowOff>
    </xdr:from>
    <xdr:ext cx="534377" cy="259045"/>
    <xdr:sp macro="" textlink="">
      <xdr:nvSpPr>
        <xdr:cNvPr id="245" name="テキスト ボックス 244"/>
        <xdr:cNvSpPr txBox="1"/>
      </xdr:nvSpPr>
      <xdr:spPr>
        <a:xfrm>
          <a:off x="1752111" y="1646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54,714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35846</xdr:rowOff>
    </xdr:from>
    <xdr:to>
      <xdr:col>1</xdr:col>
      <xdr:colOff>485775</xdr:colOff>
      <xdr:row>97</xdr:row>
      <xdr:rowOff>137446</xdr:rowOff>
    </xdr:to>
    <xdr:sp macro="" textlink="">
      <xdr:nvSpPr>
        <xdr:cNvPr id="246" name="フローチャート : 判断 245"/>
        <xdr:cNvSpPr/>
      </xdr:nvSpPr>
      <xdr:spPr>
        <a:xfrm>
          <a:off x="1079500" y="1666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153973</xdr:rowOff>
    </xdr:from>
    <xdr:ext cx="534377" cy="259045"/>
    <xdr:sp macro="" textlink="">
      <xdr:nvSpPr>
        <xdr:cNvPr id="247" name="テキスト ボックス 246"/>
        <xdr:cNvSpPr txBox="1"/>
      </xdr:nvSpPr>
      <xdr:spPr>
        <a:xfrm>
          <a:off x="863111" y="1644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55,785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51752</xdr:rowOff>
    </xdr:from>
    <xdr:to>
      <xdr:col>6</xdr:col>
      <xdr:colOff>561975</xdr:colOff>
      <xdr:row>96</xdr:row>
      <xdr:rowOff>153352</xdr:rowOff>
    </xdr:to>
    <xdr:sp macro="" textlink="">
      <xdr:nvSpPr>
        <xdr:cNvPr id="253" name="円/楕円 252"/>
        <xdr:cNvSpPr/>
      </xdr:nvSpPr>
      <xdr:spPr>
        <a:xfrm>
          <a:off x="4584700" y="1651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74629</xdr:rowOff>
    </xdr:from>
    <xdr:ext cx="534377" cy="259045"/>
    <xdr:sp macro="" textlink="">
      <xdr:nvSpPr>
        <xdr:cNvPr id="254" name="扶助費該当値テキスト"/>
        <xdr:cNvSpPr txBox="1"/>
      </xdr:nvSpPr>
      <xdr:spPr>
        <a:xfrm>
          <a:off x="4686300" y="1636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63,950</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8852</xdr:rowOff>
    </xdr:from>
    <xdr:to>
      <xdr:col>5</xdr:col>
      <xdr:colOff>409575</xdr:colOff>
      <xdr:row>97</xdr:row>
      <xdr:rowOff>110452</xdr:rowOff>
    </xdr:to>
    <xdr:sp macro="" textlink="">
      <xdr:nvSpPr>
        <xdr:cNvPr id="255" name="円/楕円 254"/>
        <xdr:cNvSpPr/>
      </xdr:nvSpPr>
      <xdr:spPr>
        <a:xfrm>
          <a:off x="3746500" y="166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101579</xdr:rowOff>
    </xdr:from>
    <xdr:ext cx="534377" cy="259045"/>
    <xdr:sp macro="" textlink="">
      <xdr:nvSpPr>
        <xdr:cNvPr id="256" name="テキスト ボックス 255"/>
        <xdr:cNvSpPr txBox="1"/>
      </xdr:nvSpPr>
      <xdr:spPr>
        <a:xfrm>
          <a:off x="3530111" y="1673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57,202</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124371</xdr:rowOff>
    </xdr:from>
    <xdr:to>
      <xdr:col>4</xdr:col>
      <xdr:colOff>206375</xdr:colOff>
      <xdr:row>98</xdr:row>
      <xdr:rowOff>54521</xdr:rowOff>
    </xdr:to>
    <xdr:sp macro="" textlink="">
      <xdr:nvSpPr>
        <xdr:cNvPr id="257" name="円/楕円 256"/>
        <xdr:cNvSpPr/>
      </xdr:nvSpPr>
      <xdr:spPr>
        <a:xfrm>
          <a:off x="2857500" y="1675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45648</xdr:rowOff>
    </xdr:from>
    <xdr:ext cx="534377" cy="259045"/>
    <xdr:sp macro="" textlink="">
      <xdr:nvSpPr>
        <xdr:cNvPr id="258" name="テキスト ボックス 257"/>
        <xdr:cNvSpPr txBox="1"/>
      </xdr:nvSpPr>
      <xdr:spPr>
        <a:xfrm>
          <a:off x="2641111" y="1684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51,138</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29311</xdr:rowOff>
    </xdr:from>
    <xdr:to>
      <xdr:col>3</xdr:col>
      <xdr:colOff>3175</xdr:colOff>
      <xdr:row>98</xdr:row>
      <xdr:rowOff>130911</xdr:rowOff>
    </xdr:to>
    <xdr:sp macro="" textlink="">
      <xdr:nvSpPr>
        <xdr:cNvPr id="259" name="円/楕円 258"/>
        <xdr:cNvSpPr/>
      </xdr:nvSpPr>
      <xdr:spPr>
        <a:xfrm>
          <a:off x="1968500" y="1683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122038</xdr:rowOff>
    </xdr:from>
    <xdr:ext cx="534377" cy="259045"/>
    <xdr:sp macro="" textlink="">
      <xdr:nvSpPr>
        <xdr:cNvPr id="260" name="テキスト ボックス 259"/>
        <xdr:cNvSpPr txBox="1"/>
      </xdr:nvSpPr>
      <xdr:spPr>
        <a:xfrm>
          <a:off x="1752111" y="1692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47,128</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66135</xdr:rowOff>
    </xdr:from>
    <xdr:to>
      <xdr:col>1</xdr:col>
      <xdr:colOff>485775</xdr:colOff>
      <xdr:row>98</xdr:row>
      <xdr:rowOff>167735</xdr:rowOff>
    </xdr:to>
    <xdr:sp macro="" textlink="">
      <xdr:nvSpPr>
        <xdr:cNvPr id="261" name="円/楕円 260"/>
        <xdr:cNvSpPr/>
      </xdr:nvSpPr>
      <xdr:spPr>
        <a:xfrm>
          <a:off x="1079500" y="1686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158862</xdr:rowOff>
    </xdr:from>
    <xdr:ext cx="534377" cy="259045"/>
    <xdr:sp macro="" textlink="">
      <xdr:nvSpPr>
        <xdr:cNvPr id="262" name="テキスト ボックス 261"/>
        <xdr:cNvSpPr txBox="1"/>
      </xdr:nvSpPr>
      <xdr:spPr>
        <a:xfrm>
          <a:off x="863111" y="1696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45,195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67,121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32</xdr:row>
      <xdr:rowOff>49010</xdr:rowOff>
    </xdr:from>
    <xdr:to>
      <xdr:col>15</xdr:col>
      <xdr:colOff>180340</xdr:colOff>
      <xdr:row>37</xdr:row>
      <xdr:rowOff>149406</xdr:rowOff>
    </xdr:to>
    <xdr:cxnSp macro="">
      <xdr:nvCxnSpPr>
        <xdr:cNvPr id="284" name="直線コネクタ 283"/>
        <xdr:cNvCxnSpPr/>
      </xdr:nvCxnSpPr>
      <xdr:spPr>
        <a:xfrm flipV="1">
          <a:off x="10475595" y="5535410"/>
          <a:ext cx="1270" cy="957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153233</xdr:rowOff>
    </xdr:from>
    <xdr:ext cx="534377" cy="259045"/>
    <xdr:sp macro="" textlink="">
      <xdr:nvSpPr>
        <xdr:cNvPr id="285" name="補助費等最小値テキスト"/>
        <xdr:cNvSpPr txBox="1"/>
      </xdr:nvSpPr>
      <xdr:spPr>
        <a:xfrm>
          <a:off x="10528300" y="6496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35,377</a:t>
          </a:r>
          <a:endParaRPr kumimoji="1" lang="ja-JP" altLang="en-US" sz="1000" b="1">
            <a:latin typeface="ＭＳ Ｐゴシック"/>
          </a:endParaRPr>
        </a:p>
      </xdr:txBody>
    </xdr:sp>
    <xdr:clientData/>
  </xdr:oneCellAnchor>
  <xdr:twoCellAnchor>
    <xdr:from>
      <xdr:col>15</xdr:col>
      <xdr:colOff>92075</xdr:colOff>
      <xdr:row>37</xdr:row>
      <xdr:rowOff>149406</xdr:rowOff>
    </xdr:from>
    <xdr:to>
      <xdr:col>15</xdr:col>
      <xdr:colOff>269875</xdr:colOff>
      <xdr:row>37</xdr:row>
      <xdr:rowOff>149406</xdr:rowOff>
    </xdr:to>
    <xdr:cxnSp macro="">
      <xdr:nvCxnSpPr>
        <xdr:cNvPr id="286" name="直線コネクタ 285"/>
        <xdr:cNvCxnSpPr/>
      </xdr:nvCxnSpPr>
      <xdr:spPr>
        <a:xfrm>
          <a:off x="10388600" y="6493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167137</xdr:rowOff>
    </xdr:from>
    <xdr:ext cx="599010" cy="259045"/>
    <xdr:sp macro="" textlink="">
      <xdr:nvSpPr>
        <xdr:cNvPr id="287" name="補助費等最大値テキスト"/>
        <xdr:cNvSpPr txBox="1"/>
      </xdr:nvSpPr>
      <xdr:spPr>
        <a:xfrm>
          <a:off x="10528300" y="531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244,836</a:t>
          </a:r>
          <a:endParaRPr kumimoji="1" lang="ja-JP" altLang="en-US" sz="1000" b="1">
            <a:latin typeface="ＭＳ Ｐゴシック"/>
          </a:endParaRPr>
        </a:p>
      </xdr:txBody>
    </xdr:sp>
    <xdr:clientData/>
  </xdr:oneCellAnchor>
  <xdr:twoCellAnchor>
    <xdr:from>
      <xdr:col>15</xdr:col>
      <xdr:colOff>92075</xdr:colOff>
      <xdr:row>32</xdr:row>
      <xdr:rowOff>49010</xdr:rowOff>
    </xdr:from>
    <xdr:to>
      <xdr:col>15</xdr:col>
      <xdr:colOff>269875</xdr:colOff>
      <xdr:row>32</xdr:row>
      <xdr:rowOff>49010</xdr:rowOff>
    </xdr:to>
    <xdr:cxnSp macro="">
      <xdr:nvCxnSpPr>
        <xdr:cNvPr id="288" name="直線コネクタ 287"/>
        <xdr:cNvCxnSpPr/>
      </xdr:nvCxnSpPr>
      <xdr:spPr>
        <a:xfrm>
          <a:off x="10388600" y="553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17902</xdr:rowOff>
    </xdr:from>
    <xdr:to>
      <xdr:col>15</xdr:col>
      <xdr:colOff>180975</xdr:colOff>
      <xdr:row>36</xdr:row>
      <xdr:rowOff>47080</xdr:rowOff>
    </xdr:to>
    <xdr:cxnSp macro="">
      <xdr:nvCxnSpPr>
        <xdr:cNvPr id="289" name="直線コネクタ 288"/>
        <xdr:cNvCxnSpPr/>
      </xdr:nvCxnSpPr>
      <xdr:spPr>
        <a:xfrm>
          <a:off x="9639300" y="6190102"/>
          <a:ext cx="838200" cy="2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45674</xdr:rowOff>
    </xdr:from>
    <xdr:ext cx="534377" cy="259045"/>
    <xdr:sp macro="" textlink="">
      <xdr:nvSpPr>
        <xdr:cNvPr id="290" name="補助費等平均値テキスト"/>
        <xdr:cNvSpPr txBox="1"/>
      </xdr:nvSpPr>
      <xdr:spPr>
        <a:xfrm>
          <a:off x="10528300" y="6217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79,736</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67247</xdr:rowOff>
    </xdr:from>
    <xdr:to>
      <xdr:col>15</xdr:col>
      <xdr:colOff>231775</xdr:colOff>
      <xdr:row>36</xdr:row>
      <xdr:rowOff>168847</xdr:rowOff>
    </xdr:to>
    <xdr:sp macro="" textlink="">
      <xdr:nvSpPr>
        <xdr:cNvPr id="291" name="フローチャート : 判断 290"/>
        <xdr:cNvSpPr/>
      </xdr:nvSpPr>
      <xdr:spPr>
        <a:xfrm>
          <a:off x="10426700" y="623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17902</xdr:rowOff>
    </xdr:from>
    <xdr:to>
      <xdr:col>14</xdr:col>
      <xdr:colOff>28575</xdr:colOff>
      <xdr:row>37</xdr:row>
      <xdr:rowOff>6422</xdr:rowOff>
    </xdr:to>
    <xdr:cxnSp macro="">
      <xdr:nvCxnSpPr>
        <xdr:cNvPr id="292" name="直線コネクタ 291"/>
        <xdr:cNvCxnSpPr/>
      </xdr:nvCxnSpPr>
      <xdr:spPr>
        <a:xfrm flipV="1">
          <a:off x="8750300" y="6190102"/>
          <a:ext cx="889000" cy="15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74178</xdr:rowOff>
    </xdr:from>
    <xdr:to>
      <xdr:col>14</xdr:col>
      <xdr:colOff>79375</xdr:colOff>
      <xdr:row>37</xdr:row>
      <xdr:rowOff>4328</xdr:rowOff>
    </xdr:to>
    <xdr:sp macro="" textlink="">
      <xdr:nvSpPr>
        <xdr:cNvPr id="293" name="フローチャート : 判断 292"/>
        <xdr:cNvSpPr/>
      </xdr:nvSpPr>
      <xdr:spPr>
        <a:xfrm>
          <a:off x="9588500" y="624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166905</xdr:rowOff>
    </xdr:from>
    <xdr:ext cx="534377" cy="259045"/>
    <xdr:sp macro="" textlink="">
      <xdr:nvSpPr>
        <xdr:cNvPr id="294" name="テキスト ボックス 293"/>
        <xdr:cNvSpPr txBox="1"/>
      </xdr:nvSpPr>
      <xdr:spPr>
        <a:xfrm>
          <a:off x="9372111" y="633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78,220</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6422</xdr:rowOff>
    </xdr:from>
    <xdr:to>
      <xdr:col>12</xdr:col>
      <xdr:colOff>511175</xdr:colOff>
      <xdr:row>37</xdr:row>
      <xdr:rowOff>62520</xdr:rowOff>
    </xdr:to>
    <xdr:cxnSp macro="">
      <xdr:nvCxnSpPr>
        <xdr:cNvPr id="295" name="直線コネクタ 294"/>
        <xdr:cNvCxnSpPr/>
      </xdr:nvCxnSpPr>
      <xdr:spPr>
        <a:xfrm flipV="1">
          <a:off x="7861300" y="6350072"/>
          <a:ext cx="889000" cy="5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155528</xdr:rowOff>
    </xdr:from>
    <xdr:to>
      <xdr:col>12</xdr:col>
      <xdr:colOff>561975</xdr:colOff>
      <xdr:row>37</xdr:row>
      <xdr:rowOff>85678</xdr:rowOff>
    </xdr:to>
    <xdr:sp macro="" textlink="">
      <xdr:nvSpPr>
        <xdr:cNvPr id="296" name="フローチャート : 判断 295"/>
        <xdr:cNvSpPr/>
      </xdr:nvSpPr>
      <xdr:spPr>
        <a:xfrm>
          <a:off x="8699500" y="632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76805</xdr:rowOff>
    </xdr:from>
    <xdr:ext cx="534377" cy="259045"/>
    <xdr:sp macro="" textlink="">
      <xdr:nvSpPr>
        <xdr:cNvPr id="297" name="テキスト ボックス 296"/>
        <xdr:cNvSpPr txBox="1"/>
      </xdr:nvSpPr>
      <xdr:spPr>
        <a:xfrm>
          <a:off x="8483111" y="642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60,427</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62520</xdr:rowOff>
    </xdr:from>
    <xdr:to>
      <xdr:col>11</xdr:col>
      <xdr:colOff>307975</xdr:colOff>
      <xdr:row>37</xdr:row>
      <xdr:rowOff>81316</xdr:rowOff>
    </xdr:to>
    <xdr:cxnSp macro="">
      <xdr:nvCxnSpPr>
        <xdr:cNvPr id="298" name="直線コネクタ 297"/>
        <xdr:cNvCxnSpPr/>
      </xdr:nvCxnSpPr>
      <xdr:spPr>
        <a:xfrm flipV="1">
          <a:off x="6972300" y="6406170"/>
          <a:ext cx="889000" cy="1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157741</xdr:rowOff>
    </xdr:from>
    <xdr:to>
      <xdr:col>11</xdr:col>
      <xdr:colOff>358775</xdr:colOff>
      <xdr:row>37</xdr:row>
      <xdr:rowOff>87891</xdr:rowOff>
    </xdr:to>
    <xdr:sp macro="" textlink="">
      <xdr:nvSpPr>
        <xdr:cNvPr id="299" name="フローチャート : 判断 298"/>
        <xdr:cNvSpPr/>
      </xdr:nvSpPr>
      <xdr:spPr>
        <a:xfrm>
          <a:off x="7810500" y="632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104418</xdr:rowOff>
    </xdr:from>
    <xdr:ext cx="534377" cy="259045"/>
    <xdr:sp macro="" textlink="">
      <xdr:nvSpPr>
        <xdr:cNvPr id="300" name="テキスト ボックス 299"/>
        <xdr:cNvSpPr txBox="1"/>
      </xdr:nvSpPr>
      <xdr:spPr>
        <a:xfrm>
          <a:off x="7594111" y="610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59,943</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104875</xdr:rowOff>
    </xdr:from>
    <xdr:to>
      <xdr:col>10</xdr:col>
      <xdr:colOff>155575</xdr:colOff>
      <xdr:row>37</xdr:row>
      <xdr:rowOff>35025</xdr:rowOff>
    </xdr:to>
    <xdr:sp macro="" textlink="">
      <xdr:nvSpPr>
        <xdr:cNvPr id="301" name="フローチャート : 判断 300"/>
        <xdr:cNvSpPr/>
      </xdr:nvSpPr>
      <xdr:spPr>
        <a:xfrm>
          <a:off x="6921500" y="6277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51552</xdr:rowOff>
    </xdr:from>
    <xdr:ext cx="534377" cy="259045"/>
    <xdr:sp macro="" textlink="">
      <xdr:nvSpPr>
        <xdr:cNvPr id="302" name="テキスト ボックス 301"/>
        <xdr:cNvSpPr txBox="1"/>
      </xdr:nvSpPr>
      <xdr:spPr>
        <a:xfrm>
          <a:off x="6705111" y="605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71,506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167730</xdr:rowOff>
    </xdr:from>
    <xdr:to>
      <xdr:col>15</xdr:col>
      <xdr:colOff>231775</xdr:colOff>
      <xdr:row>36</xdr:row>
      <xdr:rowOff>97880</xdr:rowOff>
    </xdr:to>
    <xdr:sp macro="" textlink="">
      <xdr:nvSpPr>
        <xdr:cNvPr id="308" name="円/楕円 307"/>
        <xdr:cNvSpPr/>
      </xdr:nvSpPr>
      <xdr:spPr>
        <a:xfrm>
          <a:off x="10426700" y="616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19157</xdr:rowOff>
    </xdr:from>
    <xdr:ext cx="534377" cy="259045"/>
    <xdr:sp macro="" textlink="">
      <xdr:nvSpPr>
        <xdr:cNvPr id="309" name="補助費等該当値テキスト"/>
        <xdr:cNvSpPr txBox="1"/>
      </xdr:nvSpPr>
      <xdr:spPr>
        <a:xfrm>
          <a:off x="10528300" y="601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95,258</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138552</xdr:rowOff>
    </xdr:from>
    <xdr:to>
      <xdr:col>14</xdr:col>
      <xdr:colOff>79375</xdr:colOff>
      <xdr:row>36</xdr:row>
      <xdr:rowOff>68702</xdr:rowOff>
    </xdr:to>
    <xdr:sp macro="" textlink="">
      <xdr:nvSpPr>
        <xdr:cNvPr id="310" name="円/楕円 309"/>
        <xdr:cNvSpPr/>
      </xdr:nvSpPr>
      <xdr:spPr>
        <a:xfrm>
          <a:off x="9588500" y="613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34</xdr:row>
      <xdr:rowOff>85229</xdr:rowOff>
    </xdr:from>
    <xdr:ext cx="599010" cy="259045"/>
    <xdr:sp macro="" textlink="">
      <xdr:nvSpPr>
        <xdr:cNvPr id="311" name="テキスト ボックス 310"/>
        <xdr:cNvSpPr txBox="1"/>
      </xdr:nvSpPr>
      <xdr:spPr>
        <a:xfrm>
          <a:off x="9339794" y="591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101,640</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127072</xdr:rowOff>
    </xdr:from>
    <xdr:to>
      <xdr:col>12</xdr:col>
      <xdr:colOff>561975</xdr:colOff>
      <xdr:row>37</xdr:row>
      <xdr:rowOff>57222</xdr:rowOff>
    </xdr:to>
    <xdr:sp macro="" textlink="">
      <xdr:nvSpPr>
        <xdr:cNvPr id="312" name="円/楕円 311"/>
        <xdr:cNvSpPr/>
      </xdr:nvSpPr>
      <xdr:spPr>
        <a:xfrm>
          <a:off x="8699500" y="629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73749</xdr:rowOff>
    </xdr:from>
    <xdr:ext cx="534377" cy="259045"/>
    <xdr:sp macro="" textlink="">
      <xdr:nvSpPr>
        <xdr:cNvPr id="313" name="テキスト ボックス 312"/>
        <xdr:cNvSpPr txBox="1"/>
      </xdr:nvSpPr>
      <xdr:spPr>
        <a:xfrm>
          <a:off x="8483111" y="607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66,651</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11720</xdr:rowOff>
    </xdr:from>
    <xdr:to>
      <xdr:col>11</xdr:col>
      <xdr:colOff>358775</xdr:colOff>
      <xdr:row>37</xdr:row>
      <xdr:rowOff>113320</xdr:rowOff>
    </xdr:to>
    <xdr:sp macro="" textlink="">
      <xdr:nvSpPr>
        <xdr:cNvPr id="314" name="円/楕円 313"/>
        <xdr:cNvSpPr/>
      </xdr:nvSpPr>
      <xdr:spPr>
        <a:xfrm>
          <a:off x="7810500" y="635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104447</xdr:rowOff>
    </xdr:from>
    <xdr:ext cx="534377" cy="259045"/>
    <xdr:sp macro="" textlink="">
      <xdr:nvSpPr>
        <xdr:cNvPr id="315" name="テキスト ボックス 314"/>
        <xdr:cNvSpPr txBox="1"/>
      </xdr:nvSpPr>
      <xdr:spPr>
        <a:xfrm>
          <a:off x="7594111" y="644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54,381</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30516</xdr:rowOff>
    </xdr:from>
    <xdr:to>
      <xdr:col>10</xdr:col>
      <xdr:colOff>155575</xdr:colOff>
      <xdr:row>37</xdr:row>
      <xdr:rowOff>132116</xdr:rowOff>
    </xdr:to>
    <xdr:sp macro="" textlink="">
      <xdr:nvSpPr>
        <xdr:cNvPr id="316" name="円/楕円 315"/>
        <xdr:cNvSpPr/>
      </xdr:nvSpPr>
      <xdr:spPr>
        <a:xfrm>
          <a:off x="6921500" y="637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123243</xdr:rowOff>
    </xdr:from>
    <xdr:ext cx="534377" cy="259045"/>
    <xdr:sp macro="" textlink="">
      <xdr:nvSpPr>
        <xdr:cNvPr id="317" name="テキスト ボックス 316"/>
        <xdr:cNvSpPr txBox="1"/>
      </xdr:nvSpPr>
      <xdr:spPr>
        <a:xfrm>
          <a:off x="6705111" y="646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50,270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65,242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1" name="テキスト ボックス 330"/>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3" name="テキスト ボックス 332"/>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35" name="テキスト ボックス 334"/>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7" name="テキスト ボックス 336"/>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97253</xdr:rowOff>
    </xdr:from>
    <xdr:to>
      <xdr:col>15</xdr:col>
      <xdr:colOff>180340</xdr:colOff>
      <xdr:row>59</xdr:row>
      <xdr:rowOff>33017</xdr:rowOff>
    </xdr:to>
    <xdr:cxnSp macro="">
      <xdr:nvCxnSpPr>
        <xdr:cNvPr id="341" name="直線コネクタ 340"/>
        <xdr:cNvCxnSpPr/>
      </xdr:nvCxnSpPr>
      <xdr:spPr>
        <a:xfrm flipV="1">
          <a:off x="10475595" y="8669753"/>
          <a:ext cx="1270" cy="1478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38952</xdr:rowOff>
    </xdr:from>
    <xdr:ext cx="534377" cy="259045"/>
    <xdr:sp macro="" textlink="">
      <xdr:nvSpPr>
        <xdr:cNvPr id="342" name="普通建設事業費最小値テキスト"/>
        <xdr:cNvSpPr txBox="1"/>
      </xdr:nvSpPr>
      <xdr:spPr>
        <a:xfrm>
          <a:off x="10528300" y="1015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15,003</a:t>
          </a:r>
          <a:endParaRPr kumimoji="1" lang="ja-JP" altLang="en-US" sz="1000" b="1">
            <a:latin typeface="ＭＳ Ｐゴシック"/>
          </a:endParaRPr>
        </a:p>
      </xdr:txBody>
    </xdr:sp>
    <xdr:clientData/>
  </xdr:oneCellAnchor>
  <xdr:twoCellAnchor>
    <xdr:from>
      <xdr:col>15</xdr:col>
      <xdr:colOff>92075</xdr:colOff>
      <xdr:row>59</xdr:row>
      <xdr:rowOff>33017</xdr:rowOff>
    </xdr:from>
    <xdr:to>
      <xdr:col>15</xdr:col>
      <xdr:colOff>269875</xdr:colOff>
      <xdr:row>59</xdr:row>
      <xdr:rowOff>33017</xdr:rowOff>
    </xdr:to>
    <xdr:cxnSp macro="">
      <xdr:nvCxnSpPr>
        <xdr:cNvPr id="343" name="直線コネクタ 342"/>
        <xdr:cNvCxnSpPr/>
      </xdr:nvCxnSpPr>
      <xdr:spPr>
        <a:xfrm>
          <a:off x="10388600" y="10148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43930</xdr:rowOff>
    </xdr:from>
    <xdr:ext cx="690189" cy="259045"/>
    <xdr:sp macro="" textlink="">
      <xdr:nvSpPr>
        <xdr:cNvPr id="344" name="普通建設事業費最大値テキスト"/>
        <xdr:cNvSpPr txBox="1"/>
      </xdr:nvSpPr>
      <xdr:spPr>
        <a:xfrm>
          <a:off x="10528300" y="84449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1,955,705</a:t>
          </a:r>
          <a:endParaRPr kumimoji="1" lang="ja-JP" altLang="en-US" sz="1000" b="1">
            <a:latin typeface="ＭＳ Ｐゴシック"/>
          </a:endParaRPr>
        </a:p>
      </xdr:txBody>
    </xdr:sp>
    <xdr:clientData/>
  </xdr:oneCellAnchor>
  <xdr:twoCellAnchor>
    <xdr:from>
      <xdr:col>15</xdr:col>
      <xdr:colOff>92075</xdr:colOff>
      <xdr:row>50</xdr:row>
      <xdr:rowOff>97253</xdr:rowOff>
    </xdr:from>
    <xdr:to>
      <xdr:col>15</xdr:col>
      <xdr:colOff>269875</xdr:colOff>
      <xdr:row>50</xdr:row>
      <xdr:rowOff>97253</xdr:rowOff>
    </xdr:to>
    <xdr:cxnSp macro="">
      <xdr:nvCxnSpPr>
        <xdr:cNvPr id="345" name="直線コネクタ 344"/>
        <xdr:cNvCxnSpPr/>
      </xdr:nvCxnSpPr>
      <xdr:spPr>
        <a:xfrm>
          <a:off x="10388600" y="866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133552</xdr:rowOff>
    </xdr:from>
    <xdr:to>
      <xdr:col>15</xdr:col>
      <xdr:colOff>180975</xdr:colOff>
      <xdr:row>58</xdr:row>
      <xdr:rowOff>146140</xdr:rowOff>
    </xdr:to>
    <xdr:cxnSp macro="">
      <xdr:nvCxnSpPr>
        <xdr:cNvPr id="346" name="直線コネクタ 345"/>
        <xdr:cNvCxnSpPr/>
      </xdr:nvCxnSpPr>
      <xdr:spPr>
        <a:xfrm flipV="1">
          <a:off x="9639300" y="10077652"/>
          <a:ext cx="838200" cy="1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83403</xdr:rowOff>
    </xdr:from>
    <xdr:ext cx="534377" cy="259045"/>
    <xdr:sp macro="" textlink="">
      <xdr:nvSpPr>
        <xdr:cNvPr id="347" name="普通建設事業費平均値テキスト"/>
        <xdr:cNvSpPr txBox="1"/>
      </xdr:nvSpPr>
      <xdr:spPr>
        <a:xfrm>
          <a:off x="10528300" y="100275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78,903</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104976</xdr:rowOff>
    </xdr:from>
    <xdr:to>
      <xdr:col>15</xdr:col>
      <xdr:colOff>231775</xdr:colOff>
      <xdr:row>59</xdr:row>
      <xdr:rowOff>35126</xdr:rowOff>
    </xdr:to>
    <xdr:sp macro="" textlink="">
      <xdr:nvSpPr>
        <xdr:cNvPr id="348" name="フローチャート : 判断 347"/>
        <xdr:cNvSpPr/>
      </xdr:nvSpPr>
      <xdr:spPr>
        <a:xfrm>
          <a:off x="10426700" y="1004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146140</xdr:rowOff>
    </xdr:from>
    <xdr:to>
      <xdr:col>14</xdr:col>
      <xdr:colOff>28575</xdr:colOff>
      <xdr:row>58</xdr:row>
      <xdr:rowOff>163144</xdr:rowOff>
    </xdr:to>
    <xdr:cxnSp macro="">
      <xdr:nvCxnSpPr>
        <xdr:cNvPr id="349" name="直線コネクタ 348"/>
        <xdr:cNvCxnSpPr/>
      </xdr:nvCxnSpPr>
      <xdr:spPr>
        <a:xfrm flipV="1">
          <a:off x="8750300" y="10090240"/>
          <a:ext cx="889000" cy="17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84258</xdr:rowOff>
    </xdr:from>
    <xdr:to>
      <xdr:col>14</xdr:col>
      <xdr:colOff>79375</xdr:colOff>
      <xdr:row>59</xdr:row>
      <xdr:rowOff>14408</xdr:rowOff>
    </xdr:to>
    <xdr:sp macro="" textlink="">
      <xdr:nvSpPr>
        <xdr:cNvPr id="350" name="フローチャート : 判断 349"/>
        <xdr:cNvSpPr/>
      </xdr:nvSpPr>
      <xdr:spPr>
        <a:xfrm>
          <a:off x="9588500" y="1002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30935</xdr:rowOff>
    </xdr:from>
    <xdr:ext cx="599010" cy="259045"/>
    <xdr:sp macro="" textlink="">
      <xdr:nvSpPr>
        <xdr:cNvPr id="351" name="テキスト ボックス 350"/>
        <xdr:cNvSpPr txBox="1"/>
      </xdr:nvSpPr>
      <xdr:spPr>
        <a:xfrm>
          <a:off x="9339794" y="980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106,092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144001</xdr:rowOff>
    </xdr:from>
    <xdr:to>
      <xdr:col>12</xdr:col>
      <xdr:colOff>511175</xdr:colOff>
      <xdr:row>58</xdr:row>
      <xdr:rowOff>163144</xdr:rowOff>
    </xdr:to>
    <xdr:cxnSp macro="">
      <xdr:nvCxnSpPr>
        <xdr:cNvPr id="352" name="直線コネクタ 351"/>
        <xdr:cNvCxnSpPr/>
      </xdr:nvCxnSpPr>
      <xdr:spPr>
        <a:xfrm>
          <a:off x="7861300" y="10088101"/>
          <a:ext cx="889000" cy="1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100174</xdr:rowOff>
    </xdr:from>
    <xdr:to>
      <xdr:col>12</xdr:col>
      <xdr:colOff>561975</xdr:colOff>
      <xdr:row>59</xdr:row>
      <xdr:rowOff>30324</xdr:rowOff>
    </xdr:to>
    <xdr:sp macro="" textlink="">
      <xdr:nvSpPr>
        <xdr:cNvPr id="353" name="フローチャート : 判断 352"/>
        <xdr:cNvSpPr/>
      </xdr:nvSpPr>
      <xdr:spPr>
        <a:xfrm>
          <a:off x="8699500" y="10044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46851</xdr:rowOff>
    </xdr:from>
    <xdr:ext cx="534377" cy="259045"/>
    <xdr:sp macro="" textlink="">
      <xdr:nvSpPr>
        <xdr:cNvPr id="354" name="テキスト ボックス 353"/>
        <xdr:cNvSpPr txBox="1"/>
      </xdr:nvSpPr>
      <xdr:spPr>
        <a:xfrm>
          <a:off x="8483111" y="98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85,205</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144001</xdr:rowOff>
    </xdr:from>
    <xdr:to>
      <xdr:col>11</xdr:col>
      <xdr:colOff>307975</xdr:colOff>
      <xdr:row>59</xdr:row>
      <xdr:rowOff>14448</xdr:rowOff>
    </xdr:to>
    <xdr:cxnSp macro="">
      <xdr:nvCxnSpPr>
        <xdr:cNvPr id="355" name="直線コネクタ 354"/>
        <xdr:cNvCxnSpPr/>
      </xdr:nvCxnSpPr>
      <xdr:spPr>
        <a:xfrm flipV="1">
          <a:off x="6972300" y="10088101"/>
          <a:ext cx="889000" cy="4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108374</xdr:rowOff>
    </xdr:from>
    <xdr:to>
      <xdr:col>11</xdr:col>
      <xdr:colOff>358775</xdr:colOff>
      <xdr:row>59</xdr:row>
      <xdr:rowOff>38524</xdr:rowOff>
    </xdr:to>
    <xdr:sp macro="" textlink="">
      <xdr:nvSpPr>
        <xdr:cNvPr id="356" name="フローチャート : 判断 355"/>
        <xdr:cNvSpPr/>
      </xdr:nvSpPr>
      <xdr:spPr>
        <a:xfrm>
          <a:off x="7810500" y="1005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29651</xdr:rowOff>
    </xdr:from>
    <xdr:ext cx="534377" cy="259045"/>
    <xdr:sp macro="" textlink="">
      <xdr:nvSpPr>
        <xdr:cNvPr id="357" name="テキスト ボックス 356"/>
        <xdr:cNvSpPr txBox="1"/>
      </xdr:nvSpPr>
      <xdr:spPr>
        <a:xfrm>
          <a:off x="7594111" y="10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74,444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111908</xdr:rowOff>
    </xdr:from>
    <xdr:to>
      <xdr:col>10</xdr:col>
      <xdr:colOff>155575</xdr:colOff>
      <xdr:row>59</xdr:row>
      <xdr:rowOff>42058</xdr:rowOff>
    </xdr:to>
    <xdr:sp macro="" textlink="">
      <xdr:nvSpPr>
        <xdr:cNvPr id="358" name="フローチャート : 判断 357"/>
        <xdr:cNvSpPr/>
      </xdr:nvSpPr>
      <xdr:spPr>
        <a:xfrm>
          <a:off x="6921500" y="10056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58585</xdr:rowOff>
    </xdr:from>
    <xdr:ext cx="534377" cy="259045"/>
    <xdr:sp macro="" textlink="">
      <xdr:nvSpPr>
        <xdr:cNvPr id="359" name="テキスト ボックス 358"/>
        <xdr:cNvSpPr txBox="1"/>
      </xdr:nvSpPr>
      <xdr:spPr>
        <a:xfrm>
          <a:off x="6705111" y="983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69,806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82752</xdr:rowOff>
    </xdr:from>
    <xdr:to>
      <xdr:col>15</xdr:col>
      <xdr:colOff>231775</xdr:colOff>
      <xdr:row>59</xdr:row>
      <xdr:rowOff>12902</xdr:rowOff>
    </xdr:to>
    <xdr:sp macro="" textlink="">
      <xdr:nvSpPr>
        <xdr:cNvPr id="365" name="円/楕円 364"/>
        <xdr:cNvSpPr/>
      </xdr:nvSpPr>
      <xdr:spPr>
        <a:xfrm>
          <a:off x="10426700" y="1002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42129</xdr:rowOff>
    </xdr:from>
    <xdr:ext cx="599010" cy="259045"/>
    <xdr:sp macro="" textlink="">
      <xdr:nvSpPr>
        <xdr:cNvPr id="366" name="普通建設事業費該当値テキスト"/>
        <xdr:cNvSpPr txBox="1"/>
      </xdr:nvSpPr>
      <xdr:spPr>
        <a:xfrm>
          <a:off x="10528300" y="9814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108,068</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95340</xdr:rowOff>
    </xdr:from>
    <xdr:to>
      <xdr:col>14</xdr:col>
      <xdr:colOff>79375</xdr:colOff>
      <xdr:row>59</xdr:row>
      <xdr:rowOff>25490</xdr:rowOff>
    </xdr:to>
    <xdr:sp macro="" textlink="">
      <xdr:nvSpPr>
        <xdr:cNvPr id="367" name="円/楕円 366"/>
        <xdr:cNvSpPr/>
      </xdr:nvSpPr>
      <xdr:spPr>
        <a:xfrm>
          <a:off x="9588500" y="100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16617</xdr:rowOff>
    </xdr:from>
    <xdr:ext cx="534377" cy="259045"/>
    <xdr:sp macro="" textlink="">
      <xdr:nvSpPr>
        <xdr:cNvPr id="368" name="テキスト ボックス 367"/>
        <xdr:cNvSpPr txBox="1"/>
      </xdr:nvSpPr>
      <xdr:spPr>
        <a:xfrm>
          <a:off x="9372111" y="1013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91,549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112344</xdr:rowOff>
    </xdr:from>
    <xdr:to>
      <xdr:col>12</xdr:col>
      <xdr:colOff>561975</xdr:colOff>
      <xdr:row>59</xdr:row>
      <xdr:rowOff>42494</xdr:rowOff>
    </xdr:to>
    <xdr:sp macro="" textlink="">
      <xdr:nvSpPr>
        <xdr:cNvPr id="369" name="円/楕円 368"/>
        <xdr:cNvSpPr/>
      </xdr:nvSpPr>
      <xdr:spPr>
        <a:xfrm>
          <a:off x="8699500" y="1005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33621</xdr:rowOff>
    </xdr:from>
    <xdr:ext cx="534377" cy="259045"/>
    <xdr:sp macro="" textlink="">
      <xdr:nvSpPr>
        <xdr:cNvPr id="370" name="テキスト ボックス 369"/>
        <xdr:cNvSpPr txBox="1"/>
      </xdr:nvSpPr>
      <xdr:spPr>
        <a:xfrm>
          <a:off x="8483111" y="1014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69,234</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93201</xdr:rowOff>
    </xdr:from>
    <xdr:to>
      <xdr:col>11</xdr:col>
      <xdr:colOff>358775</xdr:colOff>
      <xdr:row>59</xdr:row>
      <xdr:rowOff>23351</xdr:rowOff>
    </xdr:to>
    <xdr:sp macro="" textlink="">
      <xdr:nvSpPr>
        <xdr:cNvPr id="371" name="円/楕円 370"/>
        <xdr:cNvSpPr/>
      </xdr:nvSpPr>
      <xdr:spPr>
        <a:xfrm>
          <a:off x="7810500" y="1003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39878</xdr:rowOff>
    </xdr:from>
    <xdr:ext cx="534377" cy="259045"/>
    <xdr:sp macro="" textlink="">
      <xdr:nvSpPr>
        <xdr:cNvPr id="372" name="テキスト ボックス 371"/>
        <xdr:cNvSpPr txBox="1"/>
      </xdr:nvSpPr>
      <xdr:spPr>
        <a:xfrm>
          <a:off x="7594111" y="981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94,356</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135098</xdr:rowOff>
    </xdr:from>
    <xdr:to>
      <xdr:col>10</xdr:col>
      <xdr:colOff>155575</xdr:colOff>
      <xdr:row>59</xdr:row>
      <xdr:rowOff>65248</xdr:rowOff>
    </xdr:to>
    <xdr:sp macro="" textlink="">
      <xdr:nvSpPr>
        <xdr:cNvPr id="373" name="円/楕円 372"/>
        <xdr:cNvSpPr/>
      </xdr:nvSpPr>
      <xdr:spPr>
        <a:xfrm>
          <a:off x="6921500" y="1007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56375</xdr:rowOff>
    </xdr:from>
    <xdr:ext cx="534377" cy="259045"/>
    <xdr:sp macro="" textlink="">
      <xdr:nvSpPr>
        <xdr:cNvPr id="374" name="テキスト ボックス 373"/>
        <xdr:cNvSpPr txBox="1"/>
      </xdr:nvSpPr>
      <xdr:spPr>
        <a:xfrm>
          <a:off x="6705111" y="1017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39,373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32/56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88" name="テキスト ボックス 387"/>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73</xdr:row>
      <xdr:rowOff>168927</xdr:rowOff>
    </xdr:from>
    <xdr:ext cx="685572" cy="259045"/>
    <xdr:sp macro="" textlink="">
      <xdr:nvSpPr>
        <xdr:cNvPr id="390" name="テキスト ボックス 389"/>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71</xdr:row>
      <xdr:rowOff>130827</xdr:rowOff>
    </xdr:from>
    <xdr:ext cx="685572" cy="259045"/>
    <xdr:sp macro="" textlink="">
      <xdr:nvSpPr>
        <xdr:cNvPr id="392" name="テキスト ボックス 391"/>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4" name="テキスト ボックス 393"/>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6" name="テキスト ボックス 395"/>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155191</xdr:rowOff>
    </xdr:from>
    <xdr:to>
      <xdr:col>15</xdr:col>
      <xdr:colOff>180340</xdr:colOff>
      <xdr:row>79</xdr:row>
      <xdr:rowOff>44450</xdr:rowOff>
    </xdr:to>
    <xdr:cxnSp macro="">
      <xdr:nvCxnSpPr>
        <xdr:cNvPr id="398" name="直線コネクタ 397"/>
        <xdr:cNvCxnSpPr/>
      </xdr:nvCxnSpPr>
      <xdr:spPr>
        <a:xfrm flipV="1">
          <a:off x="10475595" y="12156691"/>
          <a:ext cx="1270" cy="1432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79747</xdr:rowOff>
    </xdr:from>
    <xdr:ext cx="249299" cy="259045"/>
    <xdr:sp macro="" textlink="">
      <xdr:nvSpPr>
        <xdr:cNvPr id="399" name="普通建設事業費 （ うち新規整備　）最小値テキスト"/>
        <xdr:cNvSpPr txBox="1"/>
      </xdr:nvSpPr>
      <xdr:spPr>
        <a:xfrm>
          <a:off x="10528300" y="136242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101868</xdr:rowOff>
    </xdr:from>
    <xdr:ext cx="690189" cy="259045"/>
    <xdr:sp macro="" textlink="">
      <xdr:nvSpPr>
        <xdr:cNvPr id="401" name="普通建設事業費 （ うち新規整備　）最大値テキスト"/>
        <xdr:cNvSpPr txBox="1"/>
      </xdr:nvSpPr>
      <xdr:spPr>
        <a:xfrm>
          <a:off x="10528300" y="119319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1,879,671</a:t>
          </a:r>
          <a:endParaRPr kumimoji="1" lang="ja-JP" altLang="en-US" sz="1000" b="1">
            <a:latin typeface="ＭＳ Ｐゴシック"/>
          </a:endParaRPr>
        </a:p>
      </xdr:txBody>
    </xdr:sp>
    <xdr:clientData/>
  </xdr:oneCellAnchor>
  <xdr:twoCellAnchor>
    <xdr:from>
      <xdr:col>15</xdr:col>
      <xdr:colOff>92075</xdr:colOff>
      <xdr:row>70</xdr:row>
      <xdr:rowOff>155191</xdr:rowOff>
    </xdr:from>
    <xdr:to>
      <xdr:col>15</xdr:col>
      <xdr:colOff>269875</xdr:colOff>
      <xdr:row>70</xdr:row>
      <xdr:rowOff>155191</xdr:rowOff>
    </xdr:to>
    <xdr:cxnSp macro="">
      <xdr:nvCxnSpPr>
        <xdr:cNvPr id="402" name="直線コネクタ 401"/>
        <xdr:cNvCxnSpPr/>
      </xdr:nvCxnSpPr>
      <xdr:spPr>
        <a:xfrm>
          <a:off x="10388600" y="1215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33958</xdr:rowOff>
    </xdr:from>
    <xdr:to>
      <xdr:col>15</xdr:col>
      <xdr:colOff>180975</xdr:colOff>
      <xdr:row>79</xdr:row>
      <xdr:rowOff>34767</xdr:rowOff>
    </xdr:to>
    <xdr:cxnSp macro="">
      <xdr:nvCxnSpPr>
        <xdr:cNvPr id="403" name="直線コネクタ 402"/>
        <xdr:cNvCxnSpPr/>
      </xdr:nvCxnSpPr>
      <xdr:spPr>
        <a:xfrm>
          <a:off x="9639300" y="13578508"/>
          <a:ext cx="838200" cy="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168648</xdr:rowOff>
    </xdr:from>
    <xdr:ext cx="534377" cy="259045"/>
    <xdr:sp macro="" textlink="">
      <xdr:nvSpPr>
        <xdr:cNvPr id="404" name="普通建設事業費 （ うち新規整備　）平均値テキスト"/>
        <xdr:cNvSpPr txBox="1"/>
      </xdr:nvSpPr>
      <xdr:spPr>
        <a:xfrm>
          <a:off x="10528300" y="13370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25,367</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145771</xdr:rowOff>
    </xdr:from>
    <xdr:to>
      <xdr:col>15</xdr:col>
      <xdr:colOff>231775</xdr:colOff>
      <xdr:row>79</xdr:row>
      <xdr:rowOff>75921</xdr:rowOff>
    </xdr:to>
    <xdr:sp macro="" textlink="">
      <xdr:nvSpPr>
        <xdr:cNvPr id="405" name="フローチャート : 判断 404"/>
        <xdr:cNvSpPr/>
      </xdr:nvSpPr>
      <xdr:spPr>
        <a:xfrm>
          <a:off x="10426700" y="13518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33958</xdr:rowOff>
    </xdr:from>
    <xdr:to>
      <xdr:col>14</xdr:col>
      <xdr:colOff>28575</xdr:colOff>
      <xdr:row>79</xdr:row>
      <xdr:rowOff>37861</xdr:rowOff>
    </xdr:to>
    <xdr:cxnSp macro="">
      <xdr:nvCxnSpPr>
        <xdr:cNvPr id="406" name="直線コネクタ 405"/>
        <xdr:cNvCxnSpPr/>
      </xdr:nvCxnSpPr>
      <xdr:spPr>
        <a:xfrm flipV="1">
          <a:off x="8750300" y="13578508"/>
          <a:ext cx="889000" cy="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118768</xdr:rowOff>
    </xdr:from>
    <xdr:to>
      <xdr:col>14</xdr:col>
      <xdr:colOff>79375</xdr:colOff>
      <xdr:row>79</xdr:row>
      <xdr:rowOff>48918</xdr:rowOff>
    </xdr:to>
    <xdr:sp macro="" textlink="">
      <xdr:nvSpPr>
        <xdr:cNvPr id="407" name="フローチャート : 判断 406"/>
        <xdr:cNvSpPr/>
      </xdr:nvSpPr>
      <xdr:spPr>
        <a:xfrm>
          <a:off x="9588500" y="1349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65445</xdr:rowOff>
    </xdr:from>
    <xdr:ext cx="534377" cy="259045"/>
    <xdr:sp macro="" textlink="">
      <xdr:nvSpPr>
        <xdr:cNvPr id="408" name="テキスト ボックス 407"/>
        <xdr:cNvSpPr txBox="1"/>
      </xdr:nvSpPr>
      <xdr:spPr>
        <a:xfrm>
          <a:off x="9372111" y="1326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60,803</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134320</xdr:rowOff>
    </xdr:from>
    <xdr:to>
      <xdr:col>12</xdr:col>
      <xdr:colOff>561975</xdr:colOff>
      <xdr:row>79</xdr:row>
      <xdr:rowOff>64470</xdr:rowOff>
    </xdr:to>
    <xdr:sp macro="" textlink="">
      <xdr:nvSpPr>
        <xdr:cNvPr id="409" name="フローチャート : 判断 408"/>
        <xdr:cNvSpPr/>
      </xdr:nvSpPr>
      <xdr:spPr>
        <a:xfrm>
          <a:off x="8699500" y="1350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80997</xdr:rowOff>
    </xdr:from>
    <xdr:ext cx="534377" cy="259045"/>
    <xdr:sp macro="" textlink="">
      <xdr:nvSpPr>
        <xdr:cNvPr id="410" name="テキスト ボックス 409"/>
        <xdr:cNvSpPr txBox="1"/>
      </xdr:nvSpPr>
      <xdr:spPr>
        <a:xfrm>
          <a:off x="8483111" y="1328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40,393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155417</xdr:rowOff>
    </xdr:from>
    <xdr:to>
      <xdr:col>15</xdr:col>
      <xdr:colOff>231775</xdr:colOff>
      <xdr:row>79</xdr:row>
      <xdr:rowOff>85567</xdr:rowOff>
    </xdr:to>
    <xdr:sp macro="" textlink="">
      <xdr:nvSpPr>
        <xdr:cNvPr id="416" name="円/楕円 415"/>
        <xdr:cNvSpPr/>
      </xdr:nvSpPr>
      <xdr:spPr>
        <a:xfrm>
          <a:off x="10426700" y="1352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124197</xdr:rowOff>
    </xdr:from>
    <xdr:ext cx="534377" cy="259045"/>
    <xdr:sp macro="" textlink="">
      <xdr:nvSpPr>
        <xdr:cNvPr id="417" name="普通建設事業費 （ うち新規整備　）該当値テキスト"/>
        <xdr:cNvSpPr txBox="1"/>
      </xdr:nvSpPr>
      <xdr:spPr>
        <a:xfrm>
          <a:off x="10528300" y="1349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12,707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154608</xdr:rowOff>
    </xdr:from>
    <xdr:to>
      <xdr:col>14</xdr:col>
      <xdr:colOff>79375</xdr:colOff>
      <xdr:row>79</xdr:row>
      <xdr:rowOff>84758</xdr:rowOff>
    </xdr:to>
    <xdr:sp macro="" textlink="">
      <xdr:nvSpPr>
        <xdr:cNvPr id="418" name="円/楕円 417"/>
        <xdr:cNvSpPr/>
      </xdr:nvSpPr>
      <xdr:spPr>
        <a:xfrm>
          <a:off x="9588500" y="1352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75885</xdr:rowOff>
    </xdr:from>
    <xdr:ext cx="534377" cy="259045"/>
    <xdr:sp macro="" textlink="">
      <xdr:nvSpPr>
        <xdr:cNvPr id="419" name="テキスト ボックス 418"/>
        <xdr:cNvSpPr txBox="1"/>
      </xdr:nvSpPr>
      <xdr:spPr>
        <a:xfrm>
          <a:off x="9372111" y="1362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13,770</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158511</xdr:rowOff>
    </xdr:from>
    <xdr:to>
      <xdr:col>12</xdr:col>
      <xdr:colOff>561975</xdr:colOff>
      <xdr:row>79</xdr:row>
      <xdr:rowOff>88661</xdr:rowOff>
    </xdr:to>
    <xdr:sp macro="" textlink="">
      <xdr:nvSpPr>
        <xdr:cNvPr id="420" name="円/楕円 419"/>
        <xdr:cNvSpPr/>
      </xdr:nvSpPr>
      <xdr:spPr>
        <a:xfrm>
          <a:off x="8699500" y="1353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79788</xdr:rowOff>
    </xdr:from>
    <xdr:ext cx="469744" cy="259045"/>
    <xdr:sp macro="" textlink="">
      <xdr:nvSpPr>
        <xdr:cNvPr id="421" name="テキスト ボックス 420"/>
        <xdr:cNvSpPr txBox="1"/>
      </xdr:nvSpPr>
      <xdr:spPr>
        <a:xfrm>
          <a:off x="8515427" y="1362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36,524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2" name="直線コネクタ 43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3" name="テキスト ボックス 43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4" name="直線コネクタ 43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5" name="テキスト ボックス 434"/>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6" name="直線コネクタ 43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7" name="テキスト ボックス 436"/>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8" name="直線コネクタ 43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39" name="テキスト ボックス 438"/>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1" name="テキスト ボックス 44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99289</xdr:rowOff>
    </xdr:from>
    <xdr:to>
      <xdr:col>15</xdr:col>
      <xdr:colOff>180340</xdr:colOff>
      <xdr:row>98</xdr:row>
      <xdr:rowOff>133386</xdr:rowOff>
    </xdr:to>
    <xdr:cxnSp macro="">
      <xdr:nvCxnSpPr>
        <xdr:cNvPr id="443" name="直線コネクタ 442"/>
        <xdr:cNvCxnSpPr/>
      </xdr:nvCxnSpPr>
      <xdr:spPr>
        <a:xfrm flipV="1">
          <a:off x="10475595" y="15872689"/>
          <a:ext cx="1270" cy="1062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137213</xdr:rowOff>
    </xdr:from>
    <xdr:ext cx="469744" cy="259045"/>
    <xdr:sp macro="" textlink="">
      <xdr:nvSpPr>
        <xdr:cNvPr id="444" name="普通建設事業費 （ うち更新整備　）最小値テキスト"/>
        <xdr:cNvSpPr txBox="1"/>
      </xdr:nvSpPr>
      <xdr:spPr>
        <a:xfrm>
          <a:off x="10528300" y="16939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1,381</a:t>
          </a:r>
          <a:endParaRPr kumimoji="1" lang="ja-JP" altLang="en-US" sz="1000" b="1">
            <a:latin typeface="ＭＳ Ｐゴシック"/>
          </a:endParaRPr>
        </a:p>
      </xdr:txBody>
    </xdr:sp>
    <xdr:clientData/>
  </xdr:oneCellAnchor>
  <xdr:twoCellAnchor>
    <xdr:from>
      <xdr:col>15</xdr:col>
      <xdr:colOff>92075</xdr:colOff>
      <xdr:row>98</xdr:row>
      <xdr:rowOff>133386</xdr:rowOff>
    </xdr:from>
    <xdr:to>
      <xdr:col>15</xdr:col>
      <xdr:colOff>269875</xdr:colOff>
      <xdr:row>98</xdr:row>
      <xdr:rowOff>133386</xdr:rowOff>
    </xdr:to>
    <xdr:cxnSp macro="">
      <xdr:nvCxnSpPr>
        <xdr:cNvPr id="445" name="直線コネクタ 444"/>
        <xdr:cNvCxnSpPr/>
      </xdr:nvCxnSpPr>
      <xdr:spPr>
        <a:xfrm>
          <a:off x="10388600" y="1693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91</xdr:row>
      <xdr:rowOff>45966</xdr:rowOff>
    </xdr:from>
    <xdr:ext cx="599010" cy="259045"/>
    <xdr:sp macro="" textlink="">
      <xdr:nvSpPr>
        <xdr:cNvPr id="446" name="普通建設事業費 （ うち更新整備　）最大値テキスト"/>
        <xdr:cNvSpPr txBox="1"/>
      </xdr:nvSpPr>
      <xdr:spPr>
        <a:xfrm>
          <a:off x="10528300" y="15647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233,839</a:t>
          </a:r>
          <a:endParaRPr kumimoji="1" lang="ja-JP" altLang="en-US" sz="1000" b="1">
            <a:latin typeface="ＭＳ Ｐゴシック"/>
          </a:endParaRPr>
        </a:p>
      </xdr:txBody>
    </xdr:sp>
    <xdr:clientData/>
  </xdr:oneCellAnchor>
  <xdr:twoCellAnchor>
    <xdr:from>
      <xdr:col>15</xdr:col>
      <xdr:colOff>92075</xdr:colOff>
      <xdr:row>92</xdr:row>
      <xdr:rowOff>99289</xdr:rowOff>
    </xdr:from>
    <xdr:to>
      <xdr:col>15</xdr:col>
      <xdr:colOff>269875</xdr:colOff>
      <xdr:row>92</xdr:row>
      <xdr:rowOff>99289</xdr:rowOff>
    </xdr:to>
    <xdr:cxnSp macro="">
      <xdr:nvCxnSpPr>
        <xdr:cNvPr id="447" name="直線コネクタ 446"/>
        <xdr:cNvCxnSpPr/>
      </xdr:nvCxnSpPr>
      <xdr:spPr>
        <a:xfrm>
          <a:off x="10388600" y="1587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72468</xdr:rowOff>
    </xdr:from>
    <xdr:to>
      <xdr:col>15</xdr:col>
      <xdr:colOff>180975</xdr:colOff>
      <xdr:row>96</xdr:row>
      <xdr:rowOff>152702</xdr:rowOff>
    </xdr:to>
    <xdr:cxnSp macro="">
      <xdr:nvCxnSpPr>
        <xdr:cNvPr id="448" name="直線コネクタ 447"/>
        <xdr:cNvCxnSpPr/>
      </xdr:nvCxnSpPr>
      <xdr:spPr>
        <a:xfrm flipV="1">
          <a:off x="9639300" y="16531668"/>
          <a:ext cx="838200" cy="8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37385</xdr:rowOff>
    </xdr:from>
    <xdr:ext cx="534377" cy="259045"/>
    <xdr:sp macro="" textlink="">
      <xdr:nvSpPr>
        <xdr:cNvPr id="449" name="普通建設事業費 （ うち更新整備　）平均値テキスト"/>
        <xdr:cNvSpPr txBox="1"/>
      </xdr:nvSpPr>
      <xdr:spPr>
        <a:xfrm>
          <a:off x="10528300" y="166680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44,049</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58958</xdr:rowOff>
    </xdr:from>
    <xdr:to>
      <xdr:col>15</xdr:col>
      <xdr:colOff>231775</xdr:colOff>
      <xdr:row>97</xdr:row>
      <xdr:rowOff>160558</xdr:rowOff>
    </xdr:to>
    <xdr:sp macro="" textlink="">
      <xdr:nvSpPr>
        <xdr:cNvPr id="450" name="フローチャート : 判断 449"/>
        <xdr:cNvSpPr/>
      </xdr:nvSpPr>
      <xdr:spPr>
        <a:xfrm>
          <a:off x="10426700" y="1668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152702</xdr:rowOff>
    </xdr:from>
    <xdr:to>
      <xdr:col>14</xdr:col>
      <xdr:colOff>28575</xdr:colOff>
      <xdr:row>97</xdr:row>
      <xdr:rowOff>60444</xdr:rowOff>
    </xdr:to>
    <xdr:cxnSp macro="">
      <xdr:nvCxnSpPr>
        <xdr:cNvPr id="451" name="直線コネクタ 450"/>
        <xdr:cNvCxnSpPr/>
      </xdr:nvCxnSpPr>
      <xdr:spPr>
        <a:xfrm flipV="1">
          <a:off x="8750300" y="16611902"/>
          <a:ext cx="889000" cy="7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111998</xdr:rowOff>
    </xdr:from>
    <xdr:to>
      <xdr:col>14</xdr:col>
      <xdr:colOff>79375</xdr:colOff>
      <xdr:row>98</xdr:row>
      <xdr:rowOff>42148</xdr:rowOff>
    </xdr:to>
    <xdr:sp macro="" textlink="">
      <xdr:nvSpPr>
        <xdr:cNvPr id="452" name="フローチャート : 判断 451"/>
        <xdr:cNvSpPr/>
      </xdr:nvSpPr>
      <xdr:spPr>
        <a:xfrm>
          <a:off x="9588500" y="1674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33275</xdr:rowOff>
    </xdr:from>
    <xdr:ext cx="534377" cy="259045"/>
    <xdr:sp macro="" textlink="">
      <xdr:nvSpPr>
        <xdr:cNvPr id="453" name="テキスト ボックス 452"/>
        <xdr:cNvSpPr txBox="1"/>
      </xdr:nvSpPr>
      <xdr:spPr>
        <a:xfrm>
          <a:off x="9372111" y="1683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32,448</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115601</xdr:rowOff>
    </xdr:from>
    <xdr:to>
      <xdr:col>12</xdr:col>
      <xdr:colOff>561975</xdr:colOff>
      <xdr:row>98</xdr:row>
      <xdr:rowOff>45751</xdr:rowOff>
    </xdr:to>
    <xdr:sp macro="" textlink="">
      <xdr:nvSpPr>
        <xdr:cNvPr id="454" name="フローチャート : 判断 453"/>
        <xdr:cNvSpPr/>
      </xdr:nvSpPr>
      <xdr:spPr>
        <a:xfrm>
          <a:off x="8699500" y="1674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36878</xdr:rowOff>
    </xdr:from>
    <xdr:ext cx="534377" cy="259045"/>
    <xdr:sp macro="" textlink="">
      <xdr:nvSpPr>
        <xdr:cNvPr id="455" name="テキスト ボックス 454"/>
        <xdr:cNvSpPr txBox="1"/>
      </xdr:nvSpPr>
      <xdr:spPr>
        <a:xfrm>
          <a:off x="8483111" y="16838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6" name="テキスト ボックス 45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7" name="テキスト ボックス 45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8" name="テキスト ボックス 45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9" name="テキスト ボックス 45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0" name="テキスト ボックス 45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21668</xdr:rowOff>
    </xdr:from>
    <xdr:to>
      <xdr:col>15</xdr:col>
      <xdr:colOff>231775</xdr:colOff>
      <xdr:row>96</xdr:row>
      <xdr:rowOff>123268</xdr:rowOff>
    </xdr:to>
    <xdr:sp macro="" textlink="">
      <xdr:nvSpPr>
        <xdr:cNvPr id="461" name="円/楕円 460"/>
        <xdr:cNvSpPr/>
      </xdr:nvSpPr>
      <xdr:spPr>
        <a:xfrm>
          <a:off x="10426700" y="1648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44545</xdr:rowOff>
    </xdr:from>
    <xdr:ext cx="534377" cy="259045"/>
    <xdr:sp macro="" textlink="">
      <xdr:nvSpPr>
        <xdr:cNvPr id="462" name="普通建設事業費 （ うち更新整備　）該当値テキスト"/>
        <xdr:cNvSpPr txBox="1"/>
      </xdr:nvSpPr>
      <xdr:spPr>
        <a:xfrm>
          <a:off x="10528300" y="1633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89,705</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101902</xdr:rowOff>
    </xdr:from>
    <xdr:to>
      <xdr:col>14</xdr:col>
      <xdr:colOff>79375</xdr:colOff>
      <xdr:row>97</xdr:row>
      <xdr:rowOff>32052</xdr:rowOff>
    </xdr:to>
    <xdr:sp macro="" textlink="">
      <xdr:nvSpPr>
        <xdr:cNvPr id="463" name="円/楕円 462"/>
        <xdr:cNvSpPr/>
      </xdr:nvSpPr>
      <xdr:spPr>
        <a:xfrm>
          <a:off x="9588500" y="1656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48579</xdr:rowOff>
    </xdr:from>
    <xdr:ext cx="534377" cy="259045"/>
    <xdr:sp macro="" textlink="">
      <xdr:nvSpPr>
        <xdr:cNvPr id="464" name="テキスト ボックス 463"/>
        <xdr:cNvSpPr txBox="1"/>
      </xdr:nvSpPr>
      <xdr:spPr>
        <a:xfrm>
          <a:off x="9372111" y="1633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72,156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9644</xdr:rowOff>
    </xdr:from>
    <xdr:to>
      <xdr:col>12</xdr:col>
      <xdr:colOff>561975</xdr:colOff>
      <xdr:row>97</xdr:row>
      <xdr:rowOff>111244</xdr:rowOff>
    </xdr:to>
    <xdr:sp macro="" textlink="">
      <xdr:nvSpPr>
        <xdr:cNvPr id="465" name="円/楕円 464"/>
        <xdr:cNvSpPr/>
      </xdr:nvSpPr>
      <xdr:spPr>
        <a:xfrm>
          <a:off x="8699500" y="166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127771</xdr:rowOff>
    </xdr:from>
    <xdr:ext cx="534377" cy="259045"/>
    <xdr:sp macro="" textlink="">
      <xdr:nvSpPr>
        <xdr:cNvPr id="466" name="テキスト ボックス 465"/>
        <xdr:cNvSpPr txBox="1"/>
      </xdr:nvSpPr>
      <xdr:spPr>
        <a:xfrm>
          <a:off x="8483111" y="1641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54,835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7" name="直線コネクタ 47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8" name="テキスト ボックス 47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9" name="直線コネクタ 47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0" name="テキスト ボックス 47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1" name="直線コネクタ 48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2" name="テキスト ボックス 48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3" name="直線コネクタ 48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4" name="テキスト ボックス 48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6" name="テキスト ボックス 48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32</xdr:row>
      <xdr:rowOff>21066</xdr:rowOff>
    </xdr:from>
    <xdr:to>
      <xdr:col>23</xdr:col>
      <xdr:colOff>516889</xdr:colOff>
      <xdr:row>38</xdr:row>
      <xdr:rowOff>139700</xdr:rowOff>
    </xdr:to>
    <xdr:cxnSp macro="">
      <xdr:nvCxnSpPr>
        <xdr:cNvPr id="488" name="直線コネクタ 487"/>
        <xdr:cNvCxnSpPr/>
      </xdr:nvCxnSpPr>
      <xdr:spPr>
        <a:xfrm flipV="1">
          <a:off x="16317595" y="5507466"/>
          <a:ext cx="1269" cy="1147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9799</xdr:rowOff>
    </xdr:from>
    <xdr:ext cx="249299" cy="259045"/>
    <xdr:sp macro="" textlink="">
      <xdr:nvSpPr>
        <xdr:cNvPr id="489" name="災害復旧事業費最小値テキスト"/>
        <xdr:cNvSpPr txBox="1"/>
      </xdr:nvSpPr>
      <xdr:spPr>
        <a:xfrm>
          <a:off x="16370300" y="66963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0" name="直線コネクタ 48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139193</xdr:rowOff>
    </xdr:from>
    <xdr:ext cx="599010" cy="259045"/>
    <xdr:sp macro="" textlink="">
      <xdr:nvSpPr>
        <xdr:cNvPr id="491" name="災害復旧事業費最大値テキスト"/>
        <xdr:cNvSpPr txBox="1"/>
      </xdr:nvSpPr>
      <xdr:spPr>
        <a:xfrm>
          <a:off x="16370300" y="5282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501,896</a:t>
          </a:r>
          <a:endParaRPr kumimoji="1" lang="ja-JP" altLang="en-US" sz="1000" b="1">
            <a:latin typeface="ＭＳ Ｐゴシック"/>
          </a:endParaRPr>
        </a:p>
      </xdr:txBody>
    </xdr:sp>
    <xdr:clientData/>
  </xdr:oneCellAnchor>
  <xdr:twoCellAnchor>
    <xdr:from>
      <xdr:col>23</xdr:col>
      <xdr:colOff>428625</xdr:colOff>
      <xdr:row>32</xdr:row>
      <xdr:rowOff>21066</xdr:rowOff>
    </xdr:from>
    <xdr:to>
      <xdr:col>23</xdr:col>
      <xdr:colOff>606425</xdr:colOff>
      <xdr:row>32</xdr:row>
      <xdr:rowOff>21066</xdr:rowOff>
    </xdr:to>
    <xdr:cxnSp macro="">
      <xdr:nvCxnSpPr>
        <xdr:cNvPr id="492" name="直線コネクタ 491"/>
        <xdr:cNvCxnSpPr/>
      </xdr:nvCxnSpPr>
      <xdr:spPr>
        <a:xfrm>
          <a:off x="16230600" y="5507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139700</xdr:rowOff>
    </xdr:from>
    <xdr:to>
      <xdr:col>23</xdr:col>
      <xdr:colOff>517525</xdr:colOff>
      <xdr:row>38</xdr:row>
      <xdr:rowOff>139700</xdr:rowOff>
    </xdr:to>
    <xdr:cxnSp macro="">
      <xdr:nvCxnSpPr>
        <xdr:cNvPr id="493" name="直線コネクタ 492"/>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98699</xdr:rowOff>
    </xdr:from>
    <xdr:ext cx="469744" cy="259045"/>
    <xdr:sp macro="" textlink="">
      <xdr:nvSpPr>
        <xdr:cNvPr id="494" name="災害復旧事業費平均値テキスト"/>
        <xdr:cNvSpPr txBox="1"/>
      </xdr:nvSpPr>
      <xdr:spPr>
        <a:xfrm>
          <a:off x="16370300" y="6442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5,721</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75822</xdr:rowOff>
    </xdr:from>
    <xdr:to>
      <xdr:col>23</xdr:col>
      <xdr:colOff>568325</xdr:colOff>
      <xdr:row>39</xdr:row>
      <xdr:rowOff>5972</xdr:rowOff>
    </xdr:to>
    <xdr:sp macro="" textlink="">
      <xdr:nvSpPr>
        <xdr:cNvPr id="495" name="フローチャート : 判断 494"/>
        <xdr:cNvSpPr/>
      </xdr:nvSpPr>
      <xdr:spPr>
        <a:xfrm>
          <a:off x="16268700" y="659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139700</xdr:rowOff>
    </xdr:from>
    <xdr:to>
      <xdr:col>22</xdr:col>
      <xdr:colOff>365125</xdr:colOff>
      <xdr:row>38</xdr:row>
      <xdr:rowOff>139700</xdr:rowOff>
    </xdr:to>
    <xdr:cxnSp macro="">
      <xdr:nvCxnSpPr>
        <xdr:cNvPr id="496" name="直線コネクタ 495"/>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71716</xdr:rowOff>
    </xdr:from>
    <xdr:to>
      <xdr:col>22</xdr:col>
      <xdr:colOff>415925</xdr:colOff>
      <xdr:row>39</xdr:row>
      <xdr:rowOff>1866</xdr:rowOff>
    </xdr:to>
    <xdr:sp macro="" textlink="">
      <xdr:nvSpPr>
        <xdr:cNvPr id="497" name="フローチャート : 判断 496"/>
        <xdr:cNvSpPr/>
      </xdr:nvSpPr>
      <xdr:spPr>
        <a:xfrm>
          <a:off x="15430500" y="658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18393</xdr:rowOff>
    </xdr:from>
    <xdr:ext cx="469744" cy="259045"/>
    <xdr:sp macro="" textlink="">
      <xdr:nvSpPr>
        <xdr:cNvPr id="498" name="テキスト ボックス 497"/>
        <xdr:cNvSpPr txBox="1"/>
      </xdr:nvSpPr>
      <xdr:spPr>
        <a:xfrm>
          <a:off x="15246427" y="636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7,517</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137544</xdr:rowOff>
    </xdr:from>
    <xdr:to>
      <xdr:col>21</xdr:col>
      <xdr:colOff>161925</xdr:colOff>
      <xdr:row>38</xdr:row>
      <xdr:rowOff>139700</xdr:rowOff>
    </xdr:to>
    <xdr:cxnSp macro="">
      <xdr:nvCxnSpPr>
        <xdr:cNvPr id="499" name="直線コネクタ 498"/>
        <xdr:cNvCxnSpPr/>
      </xdr:nvCxnSpPr>
      <xdr:spPr>
        <a:xfrm>
          <a:off x="13703300" y="6652644"/>
          <a:ext cx="889000" cy="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80831</xdr:rowOff>
    </xdr:from>
    <xdr:to>
      <xdr:col>21</xdr:col>
      <xdr:colOff>212725</xdr:colOff>
      <xdr:row>39</xdr:row>
      <xdr:rowOff>10981</xdr:rowOff>
    </xdr:to>
    <xdr:sp macro="" textlink="">
      <xdr:nvSpPr>
        <xdr:cNvPr id="500" name="フローチャート : 判断 499"/>
        <xdr:cNvSpPr/>
      </xdr:nvSpPr>
      <xdr:spPr>
        <a:xfrm>
          <a:off x="14541500" y="659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27507</xdr:rowOff>
    </xdr:from>
    <xdr:ext cx="469744" cy="259045"/>
    <xdr:sp macro="" textlink="">
      <xdr:nvSpPr>
        <xdr:cNvPr id="501" name="テキスト ボックス 500"/>
        <xdr:cNvSpPr txBox="1"/>
      </xdr:nvSpPr>
      <xdr:spPr>
        <a:xfrm>
          <a:off x="14357427" y="637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137544</xdr:rowOff>
    </xdr:from>
    <xdr:to>
      <xdr:col>19</xdr:col>
      <xdr:colOff>644525</xdr:colOff>
      <xdr:row>38</xdr:row>
      <xdr:rowOff>138532</xdr:rowOff>
    </xdr:to>
    <xdr:cxnSp macro="">
      <xdr:nvCxnSpPr>
        <xdr:cNvPr id="502" name="直線コネクタ 501"/>
        <xdr:cNvCxnSpPr/>
      </xdr:nvCxnSpPr>
      <xdr:spPr>
        <a:xfrm flipV="1">
          <a:off x="12814300" y="6652644"/>
          <a:ext cx="889000" cy="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81258</xdr:rowOff>
    </xdr:from>
    <xdr:to>
      <xdr:col>20</xdr:col>
      <xdr:colOff>9525</xdr:colOff>
      <xdr:row>39</xdr:row>
      <xdr:rowOff>11408</xdr:rowOff>
    </xdr:to>
    <xdr:sp macro="" textlink="">
      <xdr:nvSpPr>
        <xdr:cNvPr id="503" name="フローチャート : 判断 502"/>
        <xdr:cNvSpPr/>
      </xdr:nvSpPr>
      <xdr:spPr>
        <a:xfrm>
          <a:off x="13652500" y="659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27935</xdr:rowOff>
    </xdr:from>
    <xdr:ext cx="469744" cy="259045"/>
    <xdr:sp macro="" textlink="">
      <xdr:nvSpPr>
        <xdr:cNvPr id="504" name="テキスト ボックス 503"/>
        <xdr:cNvSpPr txBox="1"/>
      </xdr:nvSpPr>
      <xdr:spPr>
        <a:xfrm>
          <a:off x="13468427" y="637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54178</xdr:rowOff>
    </xdr:from>
    <xdr:to>
      <xdr:col>18</xdr:col>
      <xdr:colOff>492125</xdr:colOff>
      <xdr:row>38</xdr:row>
      <xdr:rowOff>155778</xdr:rowOff>
    </xdr:to>
    <xdr:sp macro="" textlink="">
      <xdr:nvSpPr>
        <xdr:cNvPr id="505" name="フローチャート : 判断 504"/>
        <xdr:cNvSpPr/>
      </xdr:nvSpPr>
      <xdr:spPr>
        <a:xfrm>
          <a:off x="12763500" y="656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855</xdr:rowOff>
    </xdr:from>
    <xdr:ext cx="534377" cy="259045"/>
    <xdr:sp macro="" textlink="">
      <xdr:nvSpPr>
        <xdr:cNvPr id="506" name="テキスト ボックス 505"/>
        <xdr:cNvSpPr txBox="1"/>
      </xdr:nvSpPr>
      <xdr:spPr>
        <a:xfrm>
          <a:off x="12547111" y="634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15,189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88900</xdr:rowOff>
    </xdr:from>
    <xdr:to>
      <xdr:col>23</xdr:col>
      <xdr:colOff>568325</xdr:colOff>
      <xdr:row>39</xdr:row>
      <xdr:rowOff>19050</xdr:rowOff>
    </xdr:to>
    <xdr:sp macro="" textlink="">
      <xdr:nvSpPr>
        <xdr:cNvPr id="512" name="円/楕円 511"/>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54249</xdr:rowOff>
    </xdr:from>
    <xdr:ext cx="249299" cy="259045"/>
    <xdr:sp macro="" textlink="">
      <xdr:nvSpPr>
        <xdr:cNvPr id="513" name="災害復旧事業費該当値テキスト"/>
        <xdr:cNvSpPr txBox="1"/>
      </xdr:nvSpPr>
      <xdr:spPr>
        <a:xfrm>
          <a:off x="16370300" y="65693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88900</xdr:rowOff>
    </xdr:from>
    <xdr:to>
      <xdr:col>22</xdr:col>
      <xdr:colOff>415925</xdr:colOff>
      <xdr:row>39</xdr:row>
      <xdr:rowOff>19050</xdr:rowOff>
    </xdr:to>
    <xdr:sp macro="" textlink="">
      <xdr:nvSpPr>
        <xdr:cNvPr id="514" name="円/楕円 513"/>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10177</xdr:rowOff>
    </xdr:from>
    <xdr:ext cx="249299" cy="259045"/>
    <xdr:sp macro="" textlink="">
      <xdr:nvSpPr>
        <xdr:cNvPr id="515" name="テキスト ボックス 514"/>
        <xdr:cNvSpPr txBox="1"/>
      </xdr:nvSpPr>
      <xdr:spPr>
        <a:xfrm>
          <a:off x="15356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88900</xdr:rowOff>
    </xdr:from>
    <xdr:to>
      <xdr:col>21</xdr:col>
      <xdr:colOff>212725</xdr:colOff>
      <xdr:row>39</xdr:row>
      <xdr:rowOff>19050</xdr:rowOff>
    </xdr:to>
    <xdr:sp macro="" textlink="">
      <xdr:nvSpPr>
        <xdr:cNvPr id="516" name="円/楕円 515"/>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10177</xdr:rowOff>
    </xdr:from>
    <xdr:ext cx="249299" cy="259045"/>
    <xdr:sp macro="" textlink="">
      <xdr:nvSpPr>
        <xdr:cNvPr id="517" name="テキスト ボックス 516"/>
        <xdr:cNvSpPr txBox="1"/>
      </xdr:nvSpPr>
      <xdr:spPr>
        <a:xfrm>
          <a:off x="14467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86744</xdr:rowOff>
    </xdr:from>
    <xdr:to>
      <xdr:col>20</xdr:col>
      <xdr:colOff>9525</xdr:colOff>
      <xdr:row>39</xdr:row>
      <xdr:rowOff>16894</xdr:rowOff>
    </xdr:to>
    <xdr:sp macro="" textlink="">
      <xdr:nvSpPr>
        <xdr:cNvPr id="518" name="円/楕円 517"/>
        <xdr:cNvSpPr/>
      </xdr:nvSpPr>
      <xdr:spPr>
        <a:xfrm>
          <a:off x="13652500" y="660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8021</xdr:rowOff>
    </xdr:from>
    <xdr:ext cx="378565" cy="259045"/>
    <xdr:sp macro="" textlink="">
      <xdr:nvSpPr>
        <xdr:cNvPr id="519" name="テキスト ボックス 518"/>
        <xdr:cNvSpPr txBox="1"/>
      </xdr:nvSpPr>
      <xdr:spPr>
        <a:xfrm>
          <a:off x="13514017" y="6694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87732</xdr:rowOff>
    </xdr:from>
    <xdr:to>
      <xdr:col>18</xdr:col>
      <xdr:colOff>492125</xdr:colOff>
      <xdr:row>39</xdr:row>
      <xdr:rowOff>17882</xdr:rowOff>
    </xdr:to>
    <xdr:sp macro="" textlink="">
      <xdr:nvSpPr>
        <xdr:cNvPr id="520" name="円/楕円 519"/>
        <xdr:cNvSpPr/>
      </xdr:nvSpPr>
      <xdr:spPr>
        <a:xfrm>
          <a:off x="12763500" y="660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9009</xdr:rowOff>
    </xdr:from>
    <xdr:ext cx="378565" cy="259045"/>
    <xdr:sp macro="" textlink="">
      <xdr:nvSpPr>
        <xdr:cNvPr id="521" name="テキスト ボックス 520"/>
        <xdr:cNvSpPr txBox="1"/>
      </xdr:nvSpPr>
      <xdr:spPr>
        <a:xfrm>
          <a:off x="12625017" y="66955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2" name="直線コネクタ 53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3" name="テキスト ボックス 53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4" name="直線コネクタ 53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56</xdr:row>
      <xdr:rowOff>35577</xdr:rowOff>
    </xdr:from>
    <xdr:ext cx="248786" cy="259045"/>
    <xdr:sp macro="" textlink="">
      <xdr:nvSpPr>
        <xdr:cNvPr id="535" name="テキスト ボックス 534"/>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36" name="直線コネクタ 53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7" name="テキスト ボックス 53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38" name="直線コネクタ 53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51</xdr:row>
      <xdr:rowOff>130827</xdr:rowOff>
    </xdr:from>
    <xdr:ext cx="248786" cy="259045"/>
    <xdr:sp macro="" textlink="">
      <xdr:nvSpPr>
        <xdr:cNvPr id="539" name="テキスト ボックス 538"/>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0" name="直線コネクタ 53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49</xdr:row>
      <xdr:rowOff>92727</xdr:rowOff>
    </xdr:from>
    <xdr:ext cx="248786" cy="259045"/>
    <xdr:sp macro="" textlink="">
      <xdr:nvSpPr>
        <xdr:cNvPr id="541" name="テキスト ボックス 540"/>
        <xdr:cNvSpPr txBox="1"/>
      </xdr:nvSpPr>
      <xdr:spPr>
        <a:xfrm>
          <a:off x="12197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2" name="直線コネクタ 54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3" name="テキスト ボックス 542"/>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44450</xdr:rowOff>
    </xdr:from>
    <xdr:to>
      <xdr:col>23</xdr:col>
      <xdr:colOff>516889</xdr:colOff>
      <xdr:row>59</xdr:row>
      <xdr:rowOff>44450</xdr:rowOff>
    </xdr:to>
    <xdr:cxnSp macro="">
      <xdr:nvCxnSpPr>
        <xdr:cNvPr id="545" name="直線コネクタ 544"/>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46"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47" name="直線コネクタ 546"/>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86377</xdr:rowOff>
    </xdr:from>
    <xdr:ext cx="249299" cy="259045"/>
    <xdr:sp macro="" textlink="">
      <xdr:nvSpPr>
        <xdr:cNvPr id="548"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49" name="直線コネクタ 548"/>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0" name="直線コネクタ 549"/>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143527</xdr:rowOff>
    </xdr:from>
    <xdr:ext cx="249299" cy="259045"/>
    <xdr:sp macro="" textlink="">
      <xdr:nvSpPr>
        <xdr:cNvPr id="551"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52" name="フローチャート : 判断 551"/>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3" name="直線コネクタ 552"/>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4" name="フローチャート : 判断 553"/>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5" name="テキスト ボックス 554"/>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56" name="直線コネクタ 555"/>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51</xdr:row>
      <xdr:rowOff>31750</xdr:rowOff>
    </xdr:from>
    <xdr:to>
      <xdr:col>21</xdr:col>
      <xdr:colOff>212725</xdr:colOff>
      <xdr:row>51</xdr:row>
      <xdr:rowOff>133350</xdr:rowOff>
    </xdr:to>
    <xdr:sp macro="" textlink="">
      <xdr:nvSpPr>
        <xdr:cNvPr id="557" name="フローチャート : 判断 556"/>
        <xdr:cNvSpPr/>
      </xdr:nvSpPr>
      <xdr:spPr>
        <a:xfrm>
          <a:off x="14541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49</xdr:row>
      <xdr:rowOff>149877</xdr:rowOff>
    </xdr:from>
    <xdr:ext cx="249299" cy="259045"/>
    <xdr:sp macro="" textlink="">
      <xdr:nvSpPr>
        <xdr:cNvPr id="558" name="テキスト ボックス 557"/>
        <xdr:cNvSpPr txBox="1"/>
      </xdr:nvSpPr>
      <xdr:spPr>
        <a:xfrm>
          <a:off x="14467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59" name="直線コネクタ 558"/>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51</xdr:row>
      <xdr:rowOff>31750</xdr:rowOff>
    </xdr:from>
    <xdr:to>
      <xdr:col>20</xdr:col>
      <xdr:colOff>9525</xdr:colOff>
      <xdr:row>51</xdr:row>
      <xdr:rowOff>133350</xdr:rowOff>
    </xdr:to>
    <xdr:sp macro="" textlink="">
      <xdr:nvSpPr>
        <xdr:cNvPr id="560" name="フローチャート : 判断 559"/>
        <xdr:cNvSpPr/>
      </xdr:nvSpPr>
      <xdr:spPr>
        <a:xfrm>
          <a:off x="13652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49</xdr:row>
      <xdr:rowOff>149877</xdr:rowOff>
    </xdr:from>
    <xdr:ext cx="249299" cy="259045"/>
    <xdr:sp macro="" textlink="">
      <xdr:nvSpPr>
        <xdr:cNvPr id="561" name="テキスト ボックス 560"/>
        <xdr:cNvSpPr txBox="1"/>
      </xdr:nvSpPr>
      <xdr:spPr>
        <a:xfrm>
          <a:off x="13578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31750</xdr:rowOff>
    </xdr:from>
    <xdr:to>
      <xdr:col>18</xdr:col>
      <xdr:colOff>492125</xdr:colOff>
      <xdr:row>51</xdr:row>
      <xdr:rowOff>133350</xdr:rowOff>
    </xdr:to>
    <xdr:sp macro="" textlink="">
      <xdr:nvSpPr>
        <xdr:cNvPr id="562" name="フローチャート : 判断 561"/>
        <xdr:cNvSpPr/>
      </xdr:nvSpPr>
      <xdr:spPr>
        <a:xfrm>
          <a:off x="12763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49</xdr:row>
      <xdr:rowOff>149877</xdr:rowOff>
    </xdr:from>
    <xdr:ext cx="249299" cy="259045"/>
    <xdr:sp macro="" textlink="">
      <xdr:nvSpPr>
        <xdr:cNvPr id="563" name="テキスト ボックス 562"/>
        <xdr:cNvSpPr txBox="1"/>
      </xdr:nvSpPr>
      <xdr:spPr>
        <a:xfrm>
          <a:off x="12689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4" name="テキスト ボックス 56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5" name="テキスト ボックス 56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6" name="テキスト ボックス 56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7" name="テキスト ボックス 56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8" name="テキスト ボックス 56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69" name="円/楕円 568"/>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29227</xdr:rowOff>
    </xdr:from>
    <xdr:ext cx="249299" cy="259045"/>
    <xdr:sp macro="" textlink="">
      <xdr:nvSpPr>
        <xdr:cNvPr id="570"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1" name="円/楕円 570"/>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2" name="テキスト ボックス 571"/>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3" name="円/楕円 572"/>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74" name="テキスト ボックス 573"/>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5" name="円/楕円 574"/>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76" name="テキスト ボックス 575"/>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77" name="円/楕円 576"/>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78" name="テキスト ボックス 577"/>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9" name="正方形/長方形 57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0" name="正方形/長方形 57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1" name="正方形/長方形 58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2" name="正方形/長方形 58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3" name="正方形/長方形 58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4" name="正方形/長方形 58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5" name="正方形/長方形 58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6" name="正方形/長方形 58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7" name="テキスト ボックス 58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8" name="直線コネクタ 58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9" name="直線コネクタ 58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0" name="テキスト ボックス 58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1" name="直線コネクタ 59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2" name="テキスト ボックス 59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3" name="直線コネクタ 59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4" name="テキスト ボックス 59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5" name="直線コネクタ 59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6" name="テキスト ボックス 595"/>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7" name="直線コネクタ 59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8" name="テキスト ボックス 59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9" name="直線コネクタ 59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0" name="テキスト ボックス 59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131699</xdr:rowOff>
    </xdr:from>
    <xdr:to>
      <xdr:col>23</xdr:col>
      <xdr:colOff>516889</xdr:colOff>
      <xdr:row>78</xdr:row>
      <xdr:rowOff>71836</xdr:rowOff>
    </xdr:to>
    <xdr:cxnSp macro="">
      <xdr:nvCxnSpPr>
        <xdr:cNvPr id="602" name="直線コネクタ 601"/>
        <xdr:cNvCxnSpPr/>
      </xdr:nvCxnSpPr>
      <xdr:spPr>
        <a:xfrm flipV="1">
          <a:off x="16317595" y="11961749"/>
          <a:ext cx="1269" cy="1483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75663</xdr:rowOff>
    </xdr:from>
    <xdr:ext cx="534377" cy="259045"/>
    <xdr:sp macro="" textlink="">
      <xdr:nvSpPr>
        <xdr:cNvPr id="603" name="公債費最小値テキスト"/>
        <xdr:cNvSpPr txBox="1"/>
      </xdr:nvSpPr>
      <xdr:spPr>
        <a:xfrm>
          <a:off x="16370300" y="1344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18,906</a:t>
          </a:r>
          <a:endParaRPr kumimoji="1" lang="ja-JP" altLang="en-US" sz="1000" b="1">
            <a:latin typeface="ＭＳ Ｐゴシック"/>
          </a:endParaRPr>
        </a:p>
      </xdr:txBody>
    </xdr:sp>
    <xdr:clientData/>
  </xdr:oneCellAnchor>
  <xdr:twoCellAnchor>
    <xdr:from>
      <xdr:col>23</xdr:col>
      <xdr:colOff>428625</xdr:colOff>
      <xdr:row>78</xdr:row>
      <xdr:rowOff>71836</xdr:rowOff>
    </xdr:from>
    <xdr:to>
      <xdr:col>23</xdr:col>
      <xdr:colOff>606425</xdr:colOff>
      <xdr:row>78</xdr:row>
      <xdr:rowOff>71836</xdr:rowOff>
    </xdr:to>
    <xdr:cxnSp macro="">
      <xdr:nvCxnSpPr>
        <xdr:cNvPr id="604" name="直線コネクタ 603"/>
        <xdr:cNvCxnSpPr/>
      </xdr:nvCxnSpPr>
      <xdr:spPr>
        <a:xfrm>
          <a:off x="16230600" y="1344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78376</xdr:rowOff>
    </xdr:from>
    <xdr:ext cx="599010" cy="259045"/>
    <xdr:sp macro="" textlink="">
      <xdr:nvSpPr>
        <xdr:cNvPr id="605" name="公債費最大値テキスト"/>
        <xdr:cNvSpPr txBox="1"/>
      </xdr:nvSpPr>
      <xdr:spPr>
        <a:xfrm>
          <a:off x="16370300" y="11736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213,550</a:t>
          </a:r>
          <a:endParaRPr kumimoji="1" lang="ja-JP" altLang="en-US" sz="1000" b="1">
            <a:latin typeface="ＭＳ Ｐゴシック"/>
          </a:endParaRPr>
        </a:p>
      </xdr:txBody>
    </xdr:sp>
    <xdr:clientData/>
  </xdr:oneCellAnchor>
  <xdr:twoCellAnchor>
    <xdr:from>
      <xdr:col>23</xdr:col>
      <xdr:colOff>428625</xdr:colOff>
      <xdr:row>69</xdr:row>
      <xdr:rowOff>131699</xdr:rowOff>
    </xdr:from>
    <xdr:to>
      <xdr:col>23</xdr:col>
      <xdr:colOff>606425</xdr:colOff>
      <xdr:row>69</xdr:row>
      <xdr:rowOff>131699</xdr:rowOff>
    </xdr:to>
    <xdr:cxnSp macro="">
      <xdr:nvCxnSpPr>
        <xdr:cNvPr id="606" name="直線コネクタ 605"/>
        <xdr:cNvCxnSpPr/>
      </xdr:nvCxnSpPr>
      <xdr:spPr>
        <a:xfrm>
          <a:off x="16230600" y="1196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111666</xdr:rowOff>
    </xdr:from>
    <xdr:to>
      <xdr:col>23</xdr:col>
      <xdr:colOff>517525</xdr:colOff>
      <xdr:row>76</xdr:row>
      <xdr:rowOff>127653</xdr:rowOff>
    </xdr:to>
    <xdr:cxnSp macro="">
      <xdr:nvCxnSpPr>
        <xdr:cNvPr id="607" name="直線コネクタ 606"/>
        <xdr:cNvCxnSpPr/>
      </xdr:nvCxnSpPr>
      <xdr:spPr>
        <a:xfrm>
          <a:off x="15481300" y="13141866"/>
          <a:ext cx="8382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69235</xdr:rowOff>
    </xdr:from>
    <xdr:ext cx="534377" cy="259045"/>
    <xdr:sp macro="" textlink="">
      <xdr:nvSpPr>
        <xdr:cNvPr id="608" name="公債費平均値テキスト"/>
        <xdr:cNvSpPr txBox="1"/>
      </xdr:nvSpPr>
      <xdr:spPr>
        <a:xfrm>
          <a:off x="16370300" y="12927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60,583</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46357</xdr:rowOff>
    </xdr:from>
    <xdr:to>
      <xdr:col>23</xdr:col>
      <xdr:colOff>568325</xdr:colOff>
      <xdr:row>76</xdr:row>
      <xdr:rowOff>147957</xdr:rowOff>
    </xdr:to>
    <xdr:sp macro="" textlink="">
      <xdr:nvSpPr>
        <xdr:cNvPr id="609" name="フローチャート : 判断 608"/>
        <xdr:cNvSpPr/>
      </xdr:nvSpPr>
      <xdr:spPr>
        <a:xfrm>
          <a:off x="162687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95345</xdr:rowOff>
    </xdr:from>
    <xdr:to>
      <xdr:col>22</xdr:col>
      <xdr:colOff>365125</xdr:colOff>
      <xdr:row>76</xdr:row>
      <xdr:rowOff>111666</xdr:rowOff>
    </xdr:to>
    <xdr:cxnSp macro="">
      <xdr:nvCxnSpPr>
        <xdr:cNvPr id="610" name="直線コネクタ 609"/>
        <xdr:cNvCxnSpPr/>
      </xdr:nvCxnSpPr>
      <xdr:spPr>
        <a:xfrm>
          <a:off x="14592300" y="13125545"/>
          <a:ext cx="889000" cy="1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76288</xdr:rowOff>
    </xdr:from>
    <xdr:to>
      <xdr:col>22</xdr:col>
      <xdr:colOff>415925</xdr:colOff>
      <xdr:row>77</xdr:row>
      <xdr:rowOff>6438</xdr:rowOff>
    </xdr:to>
    <xdr:sp macro="" textlink="">
      <xdr:nvSpPr>
        <xdr:cNvPr id="611" name="フローチャート : 判断 610"/>
        <xdr:cNvSpPr/>
      </xdr:nvSpPr>
      <xdr:spPr>
        <a:xfrm>
          <a:off x="15430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169015</xdr:rowOff>
    </xdr:from>
    <xdr:ext cx="534377" cy="259045"/>
    <xdr:sp macro="" textlink="">
      <xdr:nvSpPr>
        <xdr:cNvPr id="612" name="テキスト ボックス 611"/>
        <xdr:cNvSpPr txBox="1"/>
      </xdr:nvSpPr>
      <xdr:spPr>
        <a:xfrm>
          <a:off x="15214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56,655</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95345</xdr:rowOff>
    </xdr:from>
    <xdr:to>
      <xdr:col>21</xdr:col>
      <xdr:colOff>161925</xdr:colOff>
      <xdr:row>77</xdr:row>
      <xdr:rowOff>21743</xdr:rowOff>
    </xdr:to>
    <xdr:cxnSp macro="">
      <xdr:nvCxnSpPr>
        <xdr:cNvPr id="613" name="直線コネクタ 612"/>
        <xdr:cNvCxnSpPr/>
      </xdr:nvCxnSpPr>
      <xdr:spPr>
        <a:xfrm flipV="1">
          <a:off x="13703300" y="13125545"/>
          <a:ext cx="889000" cy="9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91446</xdr:rowOff>
    </xdr:from>
    <xdr:to>
      <xdr:col>21</xdr:col>
      <xdr:colOff>212725</xdr:colOff>
      <xdr:row>77</xdr:row>
      <xdr:rowOff>21596</xdr:rowOff>
    </xdr:to>
    <xdr:sp macro="" textlink="">
      <xdr:nvSpPr>
        <xdr:cNvPr id="614" name="フローチャート : 判断 613"/>
        <xdr:cNvSpPr/>
      </xdr:nvSpPr>
      <xdr:spPr>
        <a:xfrm>
          <a:off x="14541500" y="1312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12723</xdr:rowOff>
    </xdr:from>
    <xdr:ext cx="534377" cy="259045"/>
    <xdr:sp macro="" textlink="">
      <xdr:nvSpPr>
        <xdr:cNvPr id="615" name="テキスト ボックス 614"/>
        <xdr:cNvSpPr txBox="1"/>
      </xdr:nvSpPr>
      <xdr:spPr>
        <a:xfrm>
          <a:off x="14325111" y="132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54,666</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123904</xdr:rowOff>
    </xdr:from>
    <xdr:to>
      <xdr:col>19</xdr:col>
      <xdr:colOff>644525</xdr:colOff>
      <xdr:row>77</xdr:row>
      <xdr:rowOff>21743</xdr:rowOff>
    </xdr:to>
    <xdr:cxnSp macro="">
      <xdr:nvCxnSpPr>
        <xdr:cNvPr id="616" name="直線コネクタ 615"/>
        <xdr:cNvCxnSpPr/>
      </xdr:nvCxnSpPr>
      <xdr:spPr>
        <a:xfrm>
          <a:off x="12814300" y="13154104"/>
          <a:ext cx="889000" cy="6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74293</xdr:rowOff>
    </xdr:from>
    <xdr:to>
      <xdr:col>20</xdr:col>
      <xdr:colOff>9525</xdr:colOff>
      <xdr:row>77</xdr:row>
      <xdr:rowOff>4443</xdr:rowOff>
    </xdr:to>
    <xdr:sp macro="" textlink="">
      <xdr:nvSpPr>
        <xdr:cNvPr id="617" name="フローチャート : 判断 616"/>
        <xdr:cNvSpPr/>
      </xdr:nvSpPr>
      <xdr:spPr>
        <a:xfrm>
          <a:off x="13652500" y="1310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20969</xdr:rowOff>
    </xdr:from>
    <xdr:ext cx="534377" cy="259045"/>
    <xdr:sp macro="" textlink="">
      <xdr:nvSpPr>
        <xdr:cNvPr id="618" name="テキスト ボックス 617"/>
        <xdr:cNvSpPr txBox="1"/>
      </xdr:nvSpPr>
      <xdr:spPr>
        <a:xfrm>
          <a:off x="13436111" y="1287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56,917</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76136</xdr:rowOff>
    </xdr:from>
    <xdr:to>
      <xdr:col>18</xdr:col>
      <xdr:colOff>492125</xdr:colOff>
      <xdr:row>77</xdr:row>
      <xdr:rowOff>6286</xdr:rowOff>
    </xdr:to>
    <xdr:sp macro="" textlink="">
      <xdr:nvSpPr>
        <xdr:cNvPr id="619" name="フローチャート : 判断 618"/>
        <xdr:cNvSpPr/>
      </xdr:nvSpPr>
      <xdr:spPr>
        <a:xfrm>
          <a:off x="12763500" y="1310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168863</xdr:rowOff>
    </xdr:from>
    <xdr:ext cx="534377" cy="259045"/>
    <xdr:sp macro="" textlink="">
      <xdr:nvSpPr>
        <xdr:cNvPr id="620" name="テキスト ボックス 619"/>
        <xdr:cNvSpPr txBox="1"/>
      </xdr:nvSpPr>
      <xdr:spPr>
        <a:xfrm>
          <a:off x="12547111" y="1319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56,675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1" name="テキスト ボックス 62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2" name="テキスト ボックス 62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3" name="テキスト ボックス 62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4" name="テキスト ボックス 62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5" name="テキスト ボックス 62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76853</xdr:rowOff>
    </xdr:from>
    <xdr:to>
      <xdr:col>23</xdr:col>
      <xdr:colOff>568325</xdr:colOff>
      <xdr:row>77</xdr:row>
      <xdr:rowOff>7003</xdr:rowOff>
    </xdr:to>
    <xdr:sp macro="" textlink="">
      <xdr:nvSpPr>
        <xdr:cNvPr id="626" name="円/楕円 625"/>
        <xdr:cNvSpPr/>
      </xdr:nvSpPr>
      <xdr:spPr>
        <a:xfrm>
          <a:off x="16268700" y="1310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55280</xdr:rowOff>
    </xdr:from>
    <xdr:ext cx="534377" cy="259045"/>
    <xdr:sp macro="" textlink="">
      <xdr:nvSpPr>
        <xdr:cNvPr id="627" name="公債費該当値テキスト"/>
        <xdr:cNvSpPr txBox="1"/>
      </xdr:nvSpPr>
      <xdr:spPr>
        <a:xfrm>
          <a:off x="16370300" y="13085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56,581</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60866</xdr:rowOff>
    </xdr:from>
    <xdr:to>
      <xdr:col>22</xdr:col>
      <xdr:colOff>415925</xdr:colOff>
      <xdr:row>76</xdr:row>
      <xdr:rowOff>162466</xdr:rowOff>
    </xdr:to>
    <xdr:sp macro="" textlink="">
      <xdr:nvSpPr>
        <xdr:cNvPr id="628" name="円/楕円 627"/>
        <xdr:cNvSpPr/>
      </xdr:nvSpPr>
      <xdr:spPr>
        <a:xfrm>
          <a:off x="15430500" y="130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7543</xdr:rowOff>
    </xdr:from>
    <xdr:ext cx="534377" cy="259045"/>
    <xdr:sp macro="" textlink="">
      <xdr:nvSpPr>
        <xdr:cNvPr id="629" name="テキスト ボックス 628"/>
        <xdr:cNvSpPr txBox="1"/>
      </xdr:nvSpPr>
      <xdr:spPr>
        <a:xfrm>
          <a:off x="15214111" y="1286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58,679</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44545</xdr:rowOff>
    </xdr:from>
    <xdr:to>
      <xdr:col>21</xdr:col>
      <xdr:colOff>212725</xdr:colOff>
      <xdr:row>76</xdr:row>
      <xdr:rowOff>146145</xdr:rowOff>
    </xdr:to>
    <xdr:sp macro="" textlink="">
      <xdr:nvSpPr>
        <xdr:cNvPr id="630" name="円/楕円 629"/>
        <xdr:cNvSpPr/>
      </xdr:nvSpPr>
      <xdr:spPr>
        <a:xfrm>
          <a:off x="14541500" y="1307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162671</xdr:rowOff>
    </xdr:from>
    <xdr:ext cx="534377" cy="259045"/>
    <xdr:sp macro="" textlink="">
      <xdr:nvSpPr>
        <xdr:cNvPr id="631" name="テキスト ボックス 630"/>
        <xdr:cNvSpPr txBox="1"/>
      </xdr:nvSpPr>
      <xdr:spPr>
        <a:xfrm>
          <a:off x="14325111" y="1284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60,821</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142393</xdr:rowOff>
    </xdr:from>
    <xdr:to>
      <xdr:col>20</xdr:col>
      <xdr:colOff>9525</xdr:colOff>
      <xdr:row>77</xdr:row>
      <xdr:rowOff>72543</xdr:rowOff>
    </xdr:to>
    <xdr:sp macro="" textlink="">
      <xdr:nvSpPr>
        <xdr:cNvPr id="632" name="円/楕円 631"/>
        <xdr:cNvSpPr/>
      </xdr:nvSpPr>
      <xdr:spPr>
        <a:xfrm>
          <a:off x="13652500" y="1317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63670</xdr:rowOff>
    </xdr:from>
    <xdr:ext cx="534377" cy="259045"/>
    <xdr:sp macro="" textlink="">
      <xdr:nvSpPr>
        <xdr:cNvPr id="633" name="テキスト ボックス 632"/>
        <xdr:cNvSpPr txBox="1"/>
      </xdr:nvSpPr>
      <xdr:spPr>
        <a:xfrm>
          <a:off x="13436111" y="132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47,980</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73104</xdr:rowOff>
    </xdr:from>
    <xdr:to>
      <xdr:col>18</xdr:col>
      <xdr:colOff>492125</xdr:colOff>
      <xdr:row>77</xdr:row>
      <xdr:rowOff>3254</xdr:rowOff>
    </xdr:to>
    <xdr:sp macro="" textlink="">
      <xdr:nvSpPr>
        <xdr:cNvPr id="634" name="円/楕円 633"/>
        <xdr:cNvSpPr/>
      </xdr:nvSpPr>
      <xdr:spPr>
        <a:xfrm>
          <a:off x="12763500" y="1310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19781</xdr:rowOff>
    </xdr:from>
    <xdr:ext cx="534377" cy="259045"/>
    <xdr:sp macro="" textlink="">
      <xdr:nvSpPr>
        <xdr:cNvPr id="635" name="テキスト ボックス 634"/>
        <xdr:cNvSpPr txBox="1"/>
      </xdr:nvSpPr>
      <xdr:spPr>
        <a:xfrm>
          <a:off x="12547111" y="1287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57,073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6" name="正方形/長方形 63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7" name="正方形/長方形 63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8" name="正方形/長方形 63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9" name="正方形/長方形 63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0" name="正方形/長方形 63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1" name="正方形/長方形 64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2" name="正方形/長方形 64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22,248</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3" name="正方形/長方形 64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4" name="テキスト ボックス 64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5" name="直線コネクタ 64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46" name="直線コネクタ 64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7" name="テキスト ボックス 64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8" name="直線コネクタ 64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144434</xdr:rowOff>
    </xdr:from>
    <xdr:ext cx="595419" cy="259045"/>
    <xdr:sp macro="" textlink="">
      <xdr:nvSpPr>
        <xdr:cNvPr id="649" name="テキスト ボックス 648"/>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50" name="直線コネクタ 64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94</xdr:row>
      <xdr:rowOff>160763</xdr:rowOff>
    </xdr:from>
    <xdr:ext cx="595419" cy="259045"/>
    <xdr:sp macro="" textlink="">
      <xdr:nvSpPr>
        <xdr:cNvPr id="651" name="テキスト ボックス 650"/>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52" name="直線コネクタ 65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5641</xdr:rowOff>
    </xdr:from>
    <xdr:ext cx="595419" cy="259045"/>
    <xdr:sp macro="" textlink="">
      <xdr:nvSpPr>
        <xdr:cNvPr id="653" name="テキスト ボックス 652"/>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54" name="直線コネクタ 65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55" name="テキスト ボックス 654"/>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56" name="直線コネクタ 65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38298</xdr:rowOff>
    </xdr:from>
    <xdr:ext cx="685572" cy="259045"/>
    <xdr:sp macro="" textlink="">
      <xdr:nvSpPr>
        <xdr:cNvPr id="657" name="テキスト ボックス 656"/>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8" name="直線コネクタ 65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59" name="テキスト ボックス 658"/>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14467</xdr:rowOff>
    </xdr:from>
    <xdr:to>
      <xdr:col>23</xdr:col>
      <xdr:colOff>516889</xdr:colOff>
      <xdr:row>99</xdr:row>
      <xdr:rowOff>98154</xdr:rowOff>
    </xdr:to>
    <xdr:cxnSp macro="">
      <xdr:nvCxnSpPr>
        <xdr:cNvPr id="661" name="直線コネクタ 660"/>
        <xdr:cNvCxnSpPr/>
      </xdr:nvCxnSpPr>
      <xdr:spPr>
        <a:xfrm flipV="1">
          <a:off x="16317595" y="15444967"/>
          <a:ext cx="1269" cy="1626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115776</xdr:rowOff>
    </xdr:from>
    <xdr:ext cx="378565" cy="259045"/>
    <xdr:sp macro="" textlink="">
      <xdr:nvSpPr>
        <xdr:cNvPr id="662" name="積立金最小値テキスト"/>
        <xdr:cNvSpPr txBox="1"/>
      </xdr:nvSpPr>
      <xdr:spPr>
        <a:xfrm>
          <a:off x="16370300" y="17089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444</a:t>
          </a:r>
          <a:endParaRPr kumimoji="1" lang="ja-JP" altLang="en-US" sz="1000" b="1">
            <a:latin typeface="ＭＳ Ｐゴシック"/>
          </a:endParaRPr>
        </a:p>
      </xdr:txBody>
    </xdr:sp>
    <xdr:clientData/>
  </xdr:oneCellAnchor>
  <xdr:twoCellAnchor>
    <xdr:from>
      <xdr:col>23</xdr:col>
      <xdr:colOff>428625</xdr:colOff>
      <xdr:row>99</xdr:row>
      <xdr:rowOff>98154</xdr:rowOff>
    </xdr:from>
    <xdr:to>
      <xdr:col>23</xdr:col>
      <xdr:colOff>606425</xdr:colOff>
      <xdr:row>99</xdr:row>
      <xdr:rowOff>98154</xdr:rowOff>
    </xdr:to>
    <xdr:cxnSp macro="">
      <xdr:nvCxnSpPr>
        <xdr:cNvPr id="663" name="直線コネクタ 662"/>
        <xdr:cNvCxnSpPr/>
      </xdr:nvCxnSpPr>
      <xdr:spPr>
        <a:xfrm>
          <a:off x="16230600" y="17071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132594</xdr:rowOff>
    </xdr:from>
    <xdr:ext cx="599010" cy="259045"/>
    <xdr:sp macro="" textlink="">
      <xdr:nvSpPr>
        <xdr:cNvPr id="664" name="積立金最大値テキスト"/>
        <xdr:cNvSpPr txBox="1"/>
      </xdr:nvSpPr>
      <xdr:spPr>
        <a:xfrm>
          <a:off x="16370300" y="15220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996,695</a:t>
          </a:r>
          <a:endParaRPr kumimoji="1" lang="ja-JP" altLang="en-US" sz="1000" b="1">
            <a:latin typeface="ＭＳ Ｐゴシック"/>
          </a:endParaRPr>
        </a:p>
      </xdr:txBody>
    </xdr:sp>
    <xdr:clientData/>
  </xdr:oneCellAnchor>
  <xdr:twoCellAnchor>
    <xdr:from>
      <xdr:col>23</xdr:col>
      <xdr:colOff>428625</xdr:colOff>
      <xdr:row>90</xdr:row>
      <xdr:rowOff>14467</xdr:rowOff>
    </xdr:from>
    <xdr:to>
      <xdr:col>23</xdr:col>
      <xdr:colOff>606425</xdr:colOff>
      <xdr:row>90</xdr:row>
      <xdr:rowOff>14467</xdr:rowOff>
    </xdr:to>
    <xdr:cxnSp macro="">
      <xdr:nvCxnSpPr>
        <xdr:cNvPr id="665" name="直線コネクタ 664"/>
        <xdr:cNvCxnSpPr/>
      </xdr:nvCxnSpPr>
      <xdr:spPr>
        <a:xfrm>
          <a:off x="16230600" y="154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57460</xdr:rowOff>
    </xdr:from>
    <xdr:to>
      <xdr:col>23</xdr:col>
      <xdr:colOff>517525</xdr:colOff>
      <xdr:row>99</xdr:row>
      <xdr:rowOff>75490</xdr:rowOff>
    </xdr:to>
    <xdr:cxnSp macro="">
      <xdr:nvCxnSpPr>
        <xdr:cNvPr id="666" name="直線コネクタ 665"/>
        <xdr:cNvCxnSpPr/>
      </xdr:nvCxnSpPr>
      <xdr:spPr>
        <a:xfrm>
          <a:off x="15481300" y="17031010"/>
          <a:ext cx="838200" cy="18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33225</xdr:rowOff>
    </xdr:from>
    <xdr:ext cx="534377" cy="259045"/>
    <xdr:sp macro="" textlink="">
      <xdr:nvSpPr>
        <xdr:cNvPr id="667" name="積立金平均値テキスト"/>
        <xdr:cNvSpPr txBox="1"/>
      </xdr:nvSpPr>
      <xdr:spPr>
        <a:xfrm>
          <a:off x="16370300" y="16835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23,107</a:t>
          </a:r>
          <a:endParaRPr kumimoji="1" lang="ja-JP" altLang="en-US" sz="1000" b="1">
            <a:solidFill>
              <a:srgbClr val="000080"/>
            </a:solidFill>
            <a:latin typeface="ＭＳ Ｐゴシック"/>
          </a:endParaRPr>
        </a:p>
      </xdr:txBody>
    </xdr:sp>
    <xdr:clientData/>
  </xdr:oneCellAnchor>
  <xdr:twoCellAnchor>
    <xdr:from>
      <xdr:col>23</xdr:col>
      <xdr:colOff>466725</xdr:colOff>
      <xdr:row>99</xdr:row>
      <xdr:rowOff>10348</xdr:rowOff>
    </xdr:from>
    <xdr:to>
      <xdr:col>23</xdr:col>
      <xdr:colOff>568325</xdr:colOff>
      <xdr:row>99</xdr:row>
      <xdr:rowOff>111948</xdr:rowOff>
    </xdr:to>
    <xdr:sp macro="" textlink="">
      <xdr:nvSpPr>
        <xdr:cNvPr id="668" name="フローチャート : 判断 667"/>
        <xdr:cNvSpPr/>
      </xdr:nvSpPr>
      <xdr:spPr>
        <a:xfrm>
          <a:off x="16268700" y="1698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57460</xdr:rowOff>
    </xdr:from>
    <xdr:to>
      <xdr:col>22</xdr:col>
      <xdr:colOff>365125</xdr:colOff>
      <xdr:row>99</xdr:row>
      <xdr:rowOff>93956</xdr:rowOff>
    </xdr:to>
    <xdr:cxnSp macro="">
      <xdr:nvCxnSpPr>
        <xdr:cNvPr id="669" name="直線コネクタ 668"/>
        <xdr:cNvCxnSpPr/>
      </xdr:nvCxnSpPr>
      <xdr:spPr>
        <a:xfrm flipV="1">
          <a:off x="14592300" y="17031010"/>
          <a:ext cx="889000" cy="3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129403</xdr:rowOff>
    </xdr:from>
    <xdr:to>
      <xdr:col>22</xdr:col>
      <xdr:colOff>415925</xdr:colOff>
      <xdr:row>99</xdr:row>
      <xdr:rowOff>59553</xdr:rowOff>
    </xdr:to>
    <xdr:sp macro="" textlink="">
      <xdr:nvSpPr>
        <xdr:cNvPr id="670" name="フローチャート : 判断 669"/>
        <xdr:cNvSpPr/>
      </xdr:nvSpPr>
      <xdr:spPr>
        <a:xfrm>
          <a:off x="15430500" y="1693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76080</xdr:rowOff>
    </xdr:from>
    <xdr:ext cx="534377" cy="259045"/>
    <xdr:sp macro="" textlink="">
      <xdr:nvSpPr>
        <xdr:cNvPr id="671" name="テキスト ボックス 670"/>
        <xdr:cNvSpPr txBox="1"/>
      </xdr:nvSpPr>
      <xdr:spPr>
        <a:xfrm>
          <a:off x="15214111" y="1670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55,195</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42086</xdr:rowOff>
    </xdr:from>
    <xdr:to>
      <xdr:col>21</xdr:col>
      <xdr:colOff>161925</xdr:colOff>
      <xdr:row>99</xdr:row>
      <xdr:rowOff>93956</xdr:rowOff>
    </xdr:to>
    <xdr:cxnSp macro="">
      <xdr:nvCxnSpPr>
        <xdr:cNvPr id="672" name="直線コネクタ 671"/>
        <xdr:cNvCxnSpPr/>
      </xdr:nvCxnSpPr>
      <xdr:spPr>
        <a:xfrm>
          <a:off x="13703300" y="17015636"/>
          <a:ext cx="889000" cy="5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99</xdr:row>
      <xdr:rowOff>12481</xdr:rowOff>
    </xdr:from>
    <xdr:to>
      <xdr:col>21</xdr:col>
      <xdr:colOff>212725</xdr:colOff>
      <xdr:row>99</xdr:row>
      <xdr:rowOff>114081</xdr:rowOff>
    </xdr:to>
    <xdr:sp macro="" textlink="">
      <xdr:nvSpPr>
        <xdr:cNvPr id="673" name="フローチャート : 判断 672"/>
        <xdr:cNvSpPr/>
      </xdr:nvSpPr>
      <xdr:spPr>
        <a:xfrm>
          <a:off x="14541500" y="16986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130608</xdr:rowOff>
    </xdr:from>
    <xdr:ext cx="534377" cy="259045"/>
    <xdr:sp macro="" textlink="">
      <xdr:nvSpPr>
        <xdr:cNvPr id="674" name="テキスト ボックス 673"/>
        <xdr:cNvSpPr txBox="1"/>
      </xdr:nvSpPr>
      <xdr:spPr>
        <a:xfrm>
          <a:off x="14325111" y="167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21,801</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42086</xdr:rowOff>
    </xdr:from>
    <xdr:to>
      <xdr:col>19</xdr:col>
      <xdr:colOff>644525</xdr:colOff>
      <xdr:row>99</xdr:row>
      <xdr:rowOff>59193</xdr:rowOff>
    </xdr:to>
    <xdr:cxnSp macro="">
      <xdr:nvCxnSpPr>
        <xdr:cNvPr id="675" name="直線コネクタ 674"/>
        <xdr:cNvCxnSpPr/>
      </xdr:nvCxnSpPr>
      <xdr:spPr>
        <a:xfrm flipV="1">
          <a:off x="12814300" y="17015636"/>
          <a:ext cx="889000" cy="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99</xdr:row>
      <xdr:rowOff>13925</xdr:rowOff>
    </xdr:from>
    <xdr:to>
      <xdr:col>20</xdr:col>
      <xdr:colOff>9525</xdr:colOff>
      <xdr:row>99</xdr:row>
      <xdr:rowOff>115525</xdr:rowOff>
    </xdr:to>
    <xdr:sp macro="" textlink="">
      <xdr:nvSpPr>
        <xdr:cNvPr id="676" name="フローチャート : 判断 675"/>
        <xdr:cNvSpPr/>
      </xdr:nvSpPr>
      <xdr:spPr>
        <a:xfrm>
          <a:off x="13652500" y="16987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106652</xdr:rowOff>
    </xdr:from>
    <xdr:ext cx="534377" cy="259045"/>
    <xdr:sp macro="" textlink="">
      <xdr:nvSpPr>
        <xdr:cNvPr id="677" name="テキスト ボックス 676"/>
        <xdr:cNvSpPr txBox="1"/>
      </xdr:nvSpPr>
      <xdr:spPr>
        <a:xfrm>
          <a:off x="13436111" y="1708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20,917</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53015</xdr:rowOff>
    </xdr:from>
    <xdr:to>
      <xdr:col>18</xdr:col>
      <xdr:colOff>492125</xdr:colOff>
      <xdr:row>98</xdr:row>
      <xdr:rowOff>154615</xdr:rowOff>
    </xdr:to>
    <xdr:sp macro="" textlink="">
      <xdr:nvSpPr>
        <xdr:cNvPr id="678" name="フローチャート : 判断 677"/>
        <xdr:cNvSpPr/>
      </xdr:nvSpPr>
      <xdr:spPr>
        <a:xfrm>
          <a:off x="12763500" y="1685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171142</xdr:rowOff>
    </xdr:from>
    <xdr:ext cx="599010" cy="259045"/>
    <xdr:sp macro="" textlink="">
      <xdr:nvSpPr>
        <xdr:cNvPr id="679" name="テキスト ボックス 678"/>
        <xdr:cNvSpPr txBox="1"/>
      </xdr:nvSpPr>
      <xdr:spPr>
        <a:xfrm>
          <a:off x="12514794" y="1663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101,977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0" name="テキスト ボックス 67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1" name="テキスト ボックス 68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2" name="テキスト ボックス 68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3" name="テキスト ボックス 68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4" name="テキスト ボックス 68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99</xdr:row>
      <xdr:rowOff>24690</xdr:rowOff>
    </xdr:from>
    <xdr:to>
      <xdr:col>23</xdr:col>
      <xdr:colOff>568325</xdr:colOff>
      <xdr:row>99</xdr:row>
      <xdr:rowOff>126290</xdr:rowOff>
    </xdr:to>
    <xdr:sp macro="" textlink="">
      <xdr:nvSpPr>
        <xdr:cNvPr id="685" name="円/楕円 684"/>
        <xdr:cNvSpPr/>
      </xdr:nvSpPr>
      <xdr:spPr>
        <a:xfrm>
          <a:off x="16268700" y="1699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160226</xdr:rowOff>
    </xdr:from>
    <xdr:ext cx="534377" cy="259045"/>
    <xdr:sp macro="" textlink="">
      <xdr:nvSpPr>
        <xdr:cNvPr id="686" name="積立金該当値テキスト"/>
        <xdr:cNvSpPr txBox="1"/>
      </xdr:nvSpPr>
      <xdr:spPr>
        <a:xfrm>
          <a:off x="16370300" y="1696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14,324</a:t>
          </a:r>
          <a:endParaRPr kumimoji="1" lang="ja-JP" altLang="en-US" sz="1000" b="1">
            <a:solidFill>
              <a:srgbClr val="FF0000"/>
            </a:solidFill>
            <a:latin typeface="ＭＳ Ｐゴシック"/>
          </a:endParaRPr>
        </a:p>
      </xdr:txBody>
    </xdr:sp>
    <xdr:clientData/>
  </xdr:oneCellAnchor>
  <xdr:twoCellAnchor>
    <xdr:from>
      <xdr:col>22</xdr:col>
      <xdr:colOff>314325</xdr:colOff>
      <xdr:row>99</xdr:row>
      <xdr:rowOff>6660</xdr:rowOff>
    </xdr:from>
    <xdr:to>
      <xdr:col>22</xdr:col>
      <xdr:colOff>415925</xdr:colOff>
      <xdr:row>99</xdr:row>
      <xdr:rowOff>108260</xdr:rowOff>
    </xdr:to>
    <xdr:sp macro="" textlink="">
      <xdr:nvSpPr>
        <xdr:cNvPr id="687" name="円/楕円 686"/>
        <xdr:cNvSpPr/>
      </xdr:nvSpPr>
      <xdr:spPr>
        <a:xfrm>
          <a:off x="15430500" y="1698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99387</xdr:rowOff>
    </xdr:from>
    <xdr:ext cx="534377" cy="259045"/>
    <xdr:sp macro="" textlink="">
      <xdr:nvSpPr>
        <xdr:cNvPr id="688" name="テキスト ボックス 687"/>
        <xdr:cNvSpPr txBox="1"/>
      </xdr:nvSpPr>
      <xdr:spPr>
        <a:xfrm>
          <a:off x="15214111" y="1707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25,366</a:t>
          </a:r>
          <a:endParaRPr kumimoji="1" lang="ja-JP" altLang="en-US" sz="1000" b="1">
            <a:solidFill>
              <a:srgbClr val="FF0000"/>
            </a:solidFill>
            <a:latin typeface="ＭＳ Ｐゴシック"/>
          </a:endParaRPr>
        </a:p>
      </xdr:txBody>
    </xdr:sp>
    <xdr:clientData/>
  </xdr:oneCellAnchor>
  <xdr:twoCellAnchor>
    <xdr:from>
      <xdr:col>21</xdr:col>
      <xdr:colOff>111125</xdr:colOff>
      <xdr:row>99</xdr:row>
      <xdr:rowOff>43156</xdr:rowOff>
    </xdr:from>
    <xdr:to>
      <xdr:col>21</xdr:col>
      <xdr:colOff>212725</xdr:colOff>
      <xdr:row>99</xdr:row>
      <xdr:rowOff>144756</xdr:rowOff>
    </xdr:to>
    <xdr:sp macro="" textlink="">
      <xdr:nvSpPr>
        <xdr:cNvPr id="689" name="円/楕円 688"/>
        <xdr:cNvSpPr/>
      </xdr:nvSpPr>
      <xdr:spPr>
        <a:xfrm>
          <a:off x="14541500" y="1701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135883</xdr:rowOff>
    </xdr:from>
    <xdr:ext cx="469744" cy="259045"/>
    <xdr:sp macro="" textlink="">
      <xdr:nvSpPr>
        <xdr:cNvPr id="690" name="テキスト ボックス 689"/>
        <xdr:cNvSpPr txBox="1"/>
      </xdr:nvSpPr>
      <xdr:spPr>
        <a:xfrm>
          <a:off x="14357427" y="1710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3,015</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162736</xdr:rowOff>
    </xdr:from>
    <xdr:to>
      <xdr:col>20</xdr:col>
      <xdr:colOff>9525</xdr:colOff>
      <xdr:row>99</xdr:row>
      <xdr:rowOff>92886</xdr:rowOff>
    </xdr:to>
    <xdr:sp macro="" textlink="">
      <xdr:nvSpPr>
        <xdr:cNvPr id="691" name="円/楕円 690"/>
        <xdr:cNvSpPr/>
      </xdr:nvSpPr>
      <xdr:spPr>
        <a:xfrm>
          <a:off x="13652500" y="1696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109413</xdr:rowOff>
    </xdr:from>
    <xdr:ext cx="534377" cy="259045"/>
    <xdr:sp macro="" textlink="">
      <xdr:nvSpPr>
        <xdr:cNvPr id="692" name="テキスト ボックス 691"/>
        <xdr:cNvSpPr txBox="1"/>
      </xdr:nvSpPr>
      <xdr:spPr>
        <a:xfrm>
          <a:off x="13436111" y="1674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34,781</a:t>
          </a:r>
          <a:endParaRPr kumimoji="1" lang="ja-JP" altLang="en-US" sz="1000" b="1">
            <a:solidFill>
              <a:srgbClr val="FF0000"/>
            </a:solidFill>
            <a:latin typeface="ＭＳ Ｐゴシック"/>
          </a:endParaRPr>
        </a:p>
      </xdr:txBody>
    </xdr:sp>
    <xdr:clientData/>
  </xdr:oneCellAnchor>
  <xdr:twoCellAnchor>
    <xdr:from>
      <xdr:col>18</xdr:col>
      <xdr:colOff>390525</xdr:colOff>
      <xdr:row>99</xdr:row>
      <xdr:rowOff>8393</xdr:rowOff>
    </xdr:from>
    <xdr:to>
      <xdr:col>18</xdr:col>
      <xdr:colOff>492125</xdr:colOff>
      <xdr:row>99</xdr:row>
      <xdr:rowOff>109993</xdr:rowOff>
    </xdr:to>
    <xdr:sp macro="" textlink="">
      <xdr:nvSpPr>
        <xdr:cNvPr id="693" name="円/楕円 692"/>
        <xdr:cNvSpPr/>
      </xdr:nvSpPr>
      <xdr:spPr>
        <a:xfrm>
          <a:off x="12763500" y="1698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101120</xdr:rowOff>
    </xdr:from>
    <xdr:ext cx="534377" cy="259045"/>
    <xdr:sp macro="" textlink="">
      <xdr:nvSpPr>
        <xdr:cNvPr id="694" name="テキスト ボックス 693"/>
        <xdr:cNvSpPr txBox="1"/>
      </xdr:nvSpPr>
      <xdr:spPr>
        <a:xfrm>
          <a:off x="12547111" y="1707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24,304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5" name="正方形/長方形 69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6" name="正方形/長方形 69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7" name="正方形/長方形 69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35/56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8" name="正方形/長方形 69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9" name="正方形/長方形 69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0" name="正方形/長方形 69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1" name="正方形/長方形 70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2" name="正方形/長方形 70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3" name="テキスト ボックス 70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4" name="直線コネクタ 70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5" name="直線コネクタ 70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6" name="テキスト ボックス 70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7" name="直線コネクタ 70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08" name="テキスト ボックス 70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9" name="直線コネクタ 70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0" name="テキスト ボックス 70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1" name="直線コネクタ 71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2" name="テキスト ボックス 71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3" name="直線コネクタ 71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4" name="テキスト ボックス 71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5" name="直線コネクタ 71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6" name="テキスト ボックス 71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130937</xdr:rowOff>
    </xdr:from>
    <xdr:to>
      <xdr:col>32</xdr:col>
      <xdr:colOff>186689</xdr:colOff>
      <xdr:row>39</xdr:row>
      <xdr:rowOff>44450</xdr:rowOff>
    </xdr:to>
    <xdr:cxnSp macro="">
      <xdr:nvCxnSpPr>
        <xdr:cNvPr id="718" name="直線コネクタ 717"/>
        <xdr:cNvCxnSpPr/>
      </xdr:nvCxnSpPr>
      <xdr:spPr>
        <a:xfrm flipV="1">
          <a:off x="22159595" y="5445887"/>
          <a:ext cx="1269" cy="12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1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0" name="直線コネクタ 71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77614</xdr:rowOff>
    </xdr:from>
    <xdr:ext cx="534377" cy="259045"/>
    <xdr:sp macro="" textlink="">
      <xdr:nvSpPr>
        <xdr:cNvPr id="721" name="投資及び出資金最大値テキスト"/>
        <xdr:cNvSpPr txBox="1"/>
      </xdr:nvSpPr>
      <xdr:spPr>
        <a:xfrm>
          <a:off x="22212300" y="522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33,730</a:t>
          </a:r>
          <a:endParaRPr kumimoji="1" lang="ja-JP" altLang="en-US" sz="1000" b="1">
            <a:latin typeface="ＭＳ Ｐゴシック"/>
          </a:endParaRPr>
        </a:p>
      </xdr:txBody>
    </xdr:sp>
    <xdr:clientData/>
  </xdr:oneCellAnchor>
  <xdr:twoCellAnchor>
    <xdr:from>
      <xdr:col>32</xdr:col>
      <xdr:colOff>98425</xdr:colOff>
      <xdr:row>31</xdr:row>
      <xdr:rowOff>130937</xdr:rowOff>
    </xdr:from>
    <xdr:to>
      <xdr:col>32</xdr:col>
      <xdr:colOff>276225</xdr:colOff>
      <xdr:row>31</xdr:row>
      <xdr:rowOff>130937</xdr:rowOff>
    </xdr:to>
    <xdr:cxnSp macro="">
      <xdr:nvCxnSpPr>
        <xdr:cNvPr id="722" name="直線コネクタ 721"/>
        <xdr:cNvCxnSpPr/>
      </xdr:nvCxnSpPr>
      <xdr:spPr>
        <a:xfrm>
          <a:off x="22072600" y="544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23" name="直線コネクタ 72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82364</xdr:rowOff>
    </xdr:from>
    <xdr:ext cx="469744" cy="259045"/>
    <xdr:sp macro="" textlink="">
      <xdr:nvSpPr>
        <xdr:cNvPr id="724" name="投資及び出資金平均値テキスト"/>
        <xdr:cNvSpPr txBox="1"/>
      </xdr:nvSpPr>
      <xdr:spPr>
        <a:xfrm>
          <a:off x="22212300" y="64260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2,772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59487</xdr:rowOff>
    </xdr:from>
    <xdr:to>
      <xdr:col>32</xdr:col>
      <xdr:colOff>238125</xdr:colOff>
      <xdr:row>38</xdr:row>
      <xdr:rowOff>161087</xdr:rowOff>
    </xdr:to>
    <xdr:sp macro="" textlink="">
      <xdr:nvSpPr>
        <xdr:cNvPr id="725" name="フローチャート : 判断 724"/>
        <xdr:cNvSpPr/>
      </xdr:nvSpPr>
      <xdr:spPr>
        <a:xfrm>
          <a:off x="22110700" y="657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26" name="直線コネクタ 72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85281</xdr:rowOff>
    </xdr:from>
    <xdr:to>
      <xdr:col>31</xdr:col>
      <xdr:colOff>85725</xdr:colOff>
      <xdr:row>39</xdr:row>
      <xdr:rowOff>15431</xdr:rowOff>
    </xdr:to>
    <xdr:sp macro="" textlink="">
      <xdr:nvSpPr>
        <xdr:cNvPr id="727" name="フローチャート : 判断 726"/>
        <xdr:cNvSpPr/>
      </xdr:nvSpPr>
      <xdr:spPr>
        <a:xfrm>
          <a:off x="21272500" y="660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31957</xdr:rowOff>
    </xdr:from>
    <xdr:ext cx="469744" cy="259045"/>
    <xdr:sp macro="" textlink="">
      <xdr:nvSpPr>
        <xdr:cNvPr id="728" name="テキスト ボックス 727"/>
        <xdr:cNvSpPr txBox="1"/>
      </xdr:nvSpPr>
      <xdr:spPr>
        <a:xfrm>
          <a:off x="21088427" y="637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2,095</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29" name="直線コネクタ 72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127076</xdr:rowOff>
    </xdr:from>
    <xdr:to>
      <xdr:col>29</xdr:col>
      <xdr:colOff>568325</xdr:colOff>
      <xdr:row>39</xdr:row>
      <xdr:rowOff>57226</xdr:rowOff>
    </xdr:to>
    <xdr:sp macro="" textlink="">
      <xdr:nvSpPr>
        <xdr:cNvPr id="730" name="フローチャート : 判断 729"/>
        <xdr:cNvSpPr/>
      </xdr:nvSpPr>
      <xdr:spPr>
        <a:xfrm>
          <a:off x="20383500" y="664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73753</xdr:rowOff>
    </xdr:from>
    <xdr:ext cx="378565" cy="259045"/>
    <xdr:sp macro="" textlink="">
      <xdr:nvSpPr>
        <xdr:cNvPr id="731" name="テキスト ボックス 730"/>
        <xdr:cNvSpPr txBox="1"/>
      </xdr:nvSpPr>
      <xdr:spPr>
        <a:xfrm>
          <a:off x="20245017" y="64174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32" name="直線コネクタ 73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128791</xdr:rowOff>
    </xdr:from>
    <xdr:to>
      <xdr:col>28</xdr:col>
      <xdr:colOff>365125</xdr:colOff>
      <xdr:row>39</xdr:row>
      <xdr:rowOff>58941</xdr:rowOff>
    </xdr:to>
    <xdr:sp macro="" textlink="">
      <xdr:nvSpPr>
        <xdr:cNvPr id="733" name="フローチャート : 判断 732"/>
        <xdr:cNvSpPr/>
      </xdr:nvSpPr>
      <xdr:spPr>
        <a:xfrm>
          <a:off x="19494500" y="664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75468</xdr:rowOff>
    </xdr:from>
    <xdr:ext cx="378565" cy="259045"/>
    <xdr:sp macro="" textlink="">
      <xdr:nvSpPr>
        <xdr:cNvPr id="734" name="テキスト ボックス 733"/>
        <xdr:cNvSpPr txBox="1"/>
      </xdr:nvSpPr>
      <xdr:spPr>
        <a:xfrm>
          <a:off x="19356017" y="64191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114732</xdr:rowOff>
    </xdr:from>
    <xdr:to>
      <xdr:col>27</xdr:col>
      <xdr:colOff>161925</xdr:colOff>
      <xdr:row>39</xdr:row>
      <xdr:rowOff>44882</xdr:rowOff>
    </xdr:to>
    <xdr:sp macro="" textlink="">
      <xdr:nvSpPr>
        <xdr:cNvPr id="735" name="フローチャート : 判断 734"/>
        <xdr:cNvSpPr/>
      </xdr:nvSpPr>
      <xdr:spPr>
        <a:xfrm>
          <a:off x="18605500" y="662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61409</xdr:rowOff>
    </xdr:from>
    <xdr:ext cx="469744" cy="259045"/>
    <xdr:sp macro="" textlink="">
      <xdr:nvSpPr>
        <xdr:cNvPr id="736" name="テキスト ボックス 735"/>
        <xdr:cNvSpPr txBox="1"/>
      </xdr:nvSpPr>
      <xdr:spPr>
        <a:xfrm>
          <a:off x="18421427" y="640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7" name="テキスト ボックス 73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8" name="テキスト ボックス 73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9" name="テキスト ボックス 73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0" name="テキスト ボックス 73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1" name="テキスト ボックス 74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42" name="円/楕円 74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43"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44" name="円/楕円 74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45" name="テキスト ボックス 744"/>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46" name="円/楕円 74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47" name="テキスト ボックス 746"/>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48" name="円/楕円 74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49" name="テキスト ボックス 748"/>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50" name="円/楕円 74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51" name="テキスト ボックス 750"/>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2" name="正方形/長方形 75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3" name="正方形/長方形 75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4" name="正方形/長方形 75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5" name="正方形/長方形 75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6" name="正方形/長方形 75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7" name="正方形/長方形 75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8" name="正方形/長方形 75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14,259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9" name="正方形/長方形 75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0" name="テキスト ボックス 75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1" name="直線コネクタ 76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2" name="直線コネクタ 76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3" name="テキスト ボックス 76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4" name="直線コネクタ 76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5" name="テキスト ボックス 764"/>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6" name="直線コネクタ 76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7" name="テキスト ボックス 766"/>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68" name="直線コネクタ 76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69" name="テキスト ボックス 768"/>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0" name="直線コネクタ 76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1" name="テキスト ボックス 77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2" name="直線コネクタ 77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3" name="テキスト ボックス 77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4" name="直線コネクタ 77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5" name="テキスト ボックス 77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25825</xdr:rowOff>
    </xdr:from>
    <xdr:to>
      <xdr:col>32</xdr:col>
      <xdr:colOff>186689</xdr:colOff>
      <xdr:row>59</xdr:row>
      <xdr:rowOff>98878</xdr:rowOff>
    </xdr:to>
    <xdr:cxnSp macro="">
      <xdr:nvCxnSpPr>
        <xdr:cNvPr id="777" name="直線コネクタ 776"/>
        <xdr:cNvCxnSpPr/>
      </xdr:nvCxnSpPr>
      <xdr:spPr>
        <a:xfrm flipV="1">
          <a:off x="22159595" y="8598325"/>
          <a:ext cx="1269" cy="161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78"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79" name="直線コネクタ 77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143952</xdr:rowOff>
    </xdr:from>
    <xdr:ext cx="534377" cy="259045"/>
    <xdr:sp macro="" textlink="">
      <xdr:nvSpPr>
        <xdr:cNvPr id="780" name="貸付金最大値テキスト"/>
        <xdr:cNvSpPr txBox="1"/>
      </xdr:nvSpPr>
      <xdr:spPr>
        <a:xfrm>
          <a:off x="22212300" y="837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49,487</a:t>
          </a:r>
          <a:endParaRPr kumimoji="1" lang="ja-JP" altLang="en-US" sz="1000" b="1">
            <a:latin typeface="ＭＳ Ｐゴシック"/>
          </a:endParaRPr>
        </a:p>
      </xdr:txBody>
    </xdr:sp>
    <xdr:clientData/>
  </xdr:oneCellAnchor>
  <xdr:twoCellAnchor>
    <xdr:from>
      <xdr:col>32</xdr:col>
      <xdr:colOff>98425</xdr:colOff>
      <xdr:row>50</xdr:row>
      <xdr:rowOff>25825</xdr:rowOff>
    </xdr:from>
    <xdr:to>
      <xdr:col>32</xdr:col>
      <xdr:colOff>276225</xdr:colOff>
      <xdr:row>50</xdr:row>
      <xdr:rowOff>25825</xdr:rowOff>
    </xdr:to>
    <xdr:cxnSp macro="">
      <xdr:nvCxnSpPr>
        <xdr:cNvPr id="781" name="直線コネクタ 780"/>
        <xdr:cNvCxnSpPr/>
      </xdr:nvCxnSpPr>
      <xdr:spPr>
        <a:xfrm>
          <a:off x="22072600" y="859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56</xdr:row>
      <xdr:rowOff>163376</xdr:rowOff>
    </xdr:from>
    <xdr:to>
      <xdr:col>32</xdr:col>
      <xdr:colOff>187325</xdr:colOff>
      <xdr:row>57</xdr:row>
      <xdr:rowOff>36830</xdr:rowOff>
    </xdr:to>
    <xdr:cxnSp macro="">
      <xdr:nvCxnSpPr>
        <xdr:cNvPr id="782" name="直線コネクタ 781"/>
        <xdr:cNvCxnSpPr/>
      </xdr:nvCxnSpPr>
      <xdr:spPr>
        <a:xfrm flipV="1">
          <a:off x="21323300" y="9764576"/>
          <a:ext cx="838200" cy="4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2960</xdr:rowOff>
    </xdr:from>
    <xdr:ext cx="469744" cy="259045"/>
    <xdr:sp macro="" textlink="">
      <xdr:nvSpPr>
        <xdr:cNvPr id="783" name="貸付金平均値テキスト"/>
        <xdr:cNvSpPr txBox="1"/>
      </xdr:nvSpPr>
      <xdr:spPr>
        <a:xfrm>
          <a:off x="22212300" y="99470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5,971</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24533</xdr:rowOff>
    </xdr:from>
    <xdr:to>
      <xdr:col>32</xdr:col>
      <xdr:colOff>238125</xdr:colOff>
      <xdr:row>58</xdr:row>
      <xdr:rowOff>126133</xdr:rowOff>
    </xdr:to>
    <xdr:sp macro="" textlink="">
      <xdr:nvSpPr>
        <xdr:cNvPr id="784" name="フローチャート : 判断 783"/>
        <xdr:cNvSpPr/>
      </xdr:nvSpPr>
      <xdr:spPr>
        <a:xfrm>
          <a:off x="22110700" y="9968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36830</xdr:rowOff>
    </xdr:from>
    <xdr:to>
      <xdr:col>31</xdr:col>
      <xdr:colOff>34925</xdr:colOff>
      <xdr:row>57</xdr:row>
      <xdr:rowOff>37744</xdr:rowOff>
    </xdr:to>
    <xdr:cxnSp macro="">
      <xdr:nvCxnSpPr>
        <xdr:cNvPr id="785" name="直線コネクタ 784"/>
        <xdr:cNvCxnSpPr/>
      </xdr:nvCxnSpPr>
      <xdr:spPr>
        <a:xfrm flipV="1">
          <a:off x="20434300" y="9809480"/>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65224</xdr:rowOff>
    </xdr:from>
    <xdr:to>
      <xdr:col>31</xdr:col>
      <xdr:colOff>85725</xdr:colOff>
      <xdr:row>58</xdr:row>
      <xdr:rowOff>166824</xdr:rowOff>
    </xdr:to>
    <xdr:sp macro="" textlink="">
      <xdr:nvSpPr>
        <xdr:cNvPr id="786" name="フローチャート : 判断 785"/>
        <xdr:cNvSpPr/>
      </xdr:nvSpPr>
      <xdr:spPr>
        <a:xfrm>
          <a:off x="21272500" y="1000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157951</xdr:rowOff>
    </xdr:from>
    <xdr:ext cx="469744" cy="259045"/>
    <xdr:sp macro="" textlink="">
      <xdr:nvSpPr>
        <xdr:cNvPr id="787" name="テキスト ボックス 786"/>
        <xdr:cNvSpPr txBox="1"/>
      </xdr:nvSpPr>
      <xdr:spPr>
        <a:xfrm>
          <a:off x="21088427" y="1010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16321</xdr:rowOff>
    </xdr:from>
    <xdr:to>
      <xdr:col>29</xdr:col>
      <xdr:colOff>517525</xdr:colOff>
      <xdr:row>57</xdr:row>
      <xdr:rowOff>37744</xdr:rowOff>
    </xdr:to>
    <xdr:cxnSp macro="">
      <xdr:nvCxnSpPr>
        <xdr:cNvPr id="788" name="直線コネクタ 787"/>
        <xdr:cNvCxnSpPr/>
      </xdr:nvCxnSpPr>
      <xdr:spPr>
        <a:xfrm>
          <a:off x="19545300" y="9788971"/>
          <a:ext cx="889000" cy="2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161889</xdr:rowOff>
    </xdr:from>
    <xdr:to>
      <xdr:col>29</xdr:col>
      <xdr:colOff>568325</xdr:colOff>
      <xdr:row>59</xdr:row>
      <xdr:rowOff>92039</xdr:rowOff>
    </xdr:to>
    <xdr:sp macro="" textlink="">
      <xdr:nvSpPr>
        <xdr:cNvPr id="789" name="フローチャート : 判断 788"/>
        <xdr:cNvSpPr/>
      </xdr:nvSpPr>
      <xdr:spPr>
        <a:xfrm>
          <a:off x="20383500" y="1010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83166</xdr:rowOff>
    </xdr:from>
    <xdr:ext cx="469744" cy="259045"/>
    <xdr:sp macro="" textlink="">
      <xdr:nvSpPr>
        <xdr:cNvPr id="790" name="テキスト ボックス 789"/>
        <xdr:cNvSpPr txBox="1"/>
      </xdr:nvSpPr>
      <xdr:spPr>
        <a:xfrm>
          <a:off x="20199427" y="1019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1,765</a:t>
          </a:r>
          <a:endParaRPr kumimoji="1" lang="ja-JP" altLang="en-US" sz="1000" b="1">
            <a:solidFill>
              <a:srgbClr val="000080"/>
            </a:solidFill>
            <a:latin typeface="ＭＳ Ｐゴシック"/>
          </a:endParaRPr>
        </a:p>
      </xdr:txBody>
    </xdr:sp>
    <xdr:clientData/>
  </xdr:oneCellAnchor>
  <xdr:twoCellAnchor>
    <xdr:from>
      <xdr:col>27</xdr:col>
      <xdr:colOff>111125</xdr:colOff>
      <xdr:row>56</xdr:row>
      <xdr:rowOff>154951</xdr:rowOff>
    </xdr:from>
    <xdr:to>
      <xdr:col>28</xdr:col>
      <xdr:colOff>314325</xdr:colOff>
      <xdr:row>57</xdr:row>
      <xdr:rowOff>16321</xdr:rowOff>
    </xdr:to>
    <xdr:cxnSp macro="">
      <xdr:nvCxnSpPr>
        <xdr:cNvPr id="791" name="直線コネクタ 790"/>
        <xdr:cNvCxnSpPr/>
      </xdr:nvCxnSpPr>
      <xdr:spPr>
        <a:xfrm>
          <a:off x="18656300" y="9756151"/>
          <a:ext cx="889000" cy="3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93309</xdr:rowOff>
    </xdr:from>
    <xdr:to>
      <xdr:col>28</xdr:col>
      <xdr:colOff>365125</xdr:colOff>
      <xdr:row>59</xdr:row>
      <xdr:rowOff>23459</xdr:rowOff>
    </xdr:to>
    <xdr:sp macro="" textlink="">
      <xdr:nvSpPr>
        <xdr:cNvPr id="792" name="フローチャート : 判断 791"/>
        <xdr:cNvSpPr/>
      </xdr:nvSpPr>
      <xdr:spPr>
        <a:xfrm>
          <a:off x="19494500" y="10037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14586</xdr:rowOff>
    </xdr:from>
    <xdr:ext cx="469744" cy="259045"/>
    <xdr:sp macro="" textlink="">
      <xdr:nvSpPr>
        <xdr:cNvPr id="793" name="テキスト ボックス 792"/>
        <xdr:cNvSpPr txBox="1"/>
      </xdr:nvSpPr>
      <xdr:spPr>
        <a:xfrm>
          <a:off x="19310427" y="10130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3,865</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132497</xdr:rowOff>
    </xdr:from>
    <xdr:to>
      <xdr:col>27</xdr:col>
      <xdr:colOff>161925</xdr:colOff>
      <xdr:row>59</xdr:row>
      <xdr:rowOff>62647</xdr:rowOff>
    </xdr:to>
    <xdr:sp macro="" textlink="">
      <xdr:nvSpPr>
        <xdr:cNvPr id="794" name="フローチャート : 判断 793"/>
        <xdr:cNvSpPr/>
      </xdr:nvSpPr>
      <xdr:spPr>
        <a:xfrm>
          <a:off x="18605500" y="1007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53774</xdr:rowOff>
    </xdr:from>
    <xdr:ext cx="469744" cy="259045"/>
    <xdr:sp macro="" textlink="">
      <xdr:nvSpPr>
        <xdr:cNvPr id="795" name="テキスト ボックス 794"/>
        <xdr:cNvSpPr txBox="1"/>
      </xdr:nvSpPr>
      <xdr:spPr>
        <a:xfrm>
          <a:off x="18421427" y="1016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2,665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6" name="テキスト ボックス 79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7" name="テキスト ボックス 79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8" name="テキスト ボックス 79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9" name="テキスト ボックス 79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0" name="テキスト ボックス 79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56</xdr:row>
      <xdr:rowOff>112576</xdr:rowOff>
    </xdr:from>
    <xdr:to>
      <xdr:col>32</xdr:col>
      <xdr:colOff>238125</xdr:colOff>
      <xdr:row>57</xdr:row>
      <xdr:rowOff>42726</xdr:rowOff>
    </xdr:to>
    <xdr:sp macro="" textlink="">
      <xdr:nvSpPr>
        <xdr:cNvPr id="801" name="円/楕円 800"/>
        <xdr:cNvSpPr/>
      </xdr:nvSpPr>
      <xdr:spPr>
        <a:xfrm>
          <a:off x="22110700" y="971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55</xdr:row>
      <xdr:rowOff>135453</xdr:rowOff>
    </xdr:from>
    <xdr:ext cx="534377" cy="259045"/>
    <xdr:sp macro="" textlink="">
      <xdr:nvSpPr>
        <xdr:cNvPr id="802" name="貸付金該当値テキスト"/>
        <xdr:cNvSpPr txBox="1"/>
      </xdr:nvSpPr>
      <xdr:spPr>
        <a:xfrm>
          <a:off x="22212300" y="956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13,775</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157480</xdr:rowOff>
    </xdr:from>
    <xdr:to>
      <xdr:col>31</xdr:col>
      <xdr:colOff>85725</xdr:colOff>
      <xdr:row>57</xdr:row>
      <xdr:rowOff>87630</xdr:rowOff>
    </xdr:to>
    <xdr:sp macro="" textlink="">
      <xdr:nvSpPr>
        <xdr:cNvPr id="803" name="円/楕円 802"/>
        <xdr:cNvSpPr/>
      </xdr:nvSpPr>
      <xdr:spPr>
        <a:xfrm>
          <a:off x="21272500" y="975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55</xdr:row>
      <xdr:rowOff>104157</xdr:rowOff>
    </xdr:from>
    <xdr:ext cx="534377" cy="259045"/>
    <xdr:sp macro="" textlink="">
      <xdr:nvSpPr>
        <xdr:cNvPr id="804" name="テキスト ボックス 803"/>
        <xdr:cNvSpPr txBox="1"/>
      </xdr:nvSpPr>
      <xdr:spPr>
        <a:xfrm>
          <a:off x="21056111" y="953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12,400</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158394</xdr:rowOff>
    </xdr:from>
    <xdr:to>
      <xdr:col>29</xdr:col>
      <xdr:colOff>568325</xdr:colOff>
      <xdr:row>57</xdr:row>
      <xdr:rowOff>88544</xdr:rowOff>
    </xdr:to>
    <xdr:sp macro="" textlink="">
      <xdr:nvSpPr>
        <xdr:cNvPr id="805" name="円/楕円 804"/>
        <xdr:cNvSpPr/>
      </xdr:nvSpPr>
      <xdr:spPr>
        <a:xfrm>
          <a:off x="20383500" y="975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55</xdr:row>
      <xdr:rowOff>105071</xdr:rowOff>
    </xdr:from>
    <xdr:ext cx="534377" cy="259045"/>
    <xdr:sp macro="" textlink="">
      <xdr:nvSpPr>
        <xdr:cNvPr id="806" name="テキスト ボックス 805"/>
        <xdr:cNvSpPr txBox="1"/>
      </xdr:nvSpPr>
      <xdr:spPr>
        <a:xfrm>
          <a:off x="20167111" y="953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12,372</a:t>
          </a:r>
          <a:endParaRPr kumimoji="1" lang="ja-JP" altLang="en-US" sz="1000" b="1">
            <a:solidFill>
              <a:srgbClr val="FF0000"/>
            </a:solidFill>
            <a:latin typeface="ＭＳ Ｐゴシック"/>
          </a:endParaRPr>
        </a:p>
      </xdr:txBody>
    </xdr:sp>
    <xdr:clientData/>
  </xdr:oneCellAnchor>
  <xdr:twoCellAnchor>
    <xdr:from>
      <xdr:col>28</xdr:col>
      <xdr:colOff>263525</xdr:colOff>
      <xdr:row>56</xdr:row>
      <xdr:rowOff>136971</xdr:rowOff>
    </xdr:from>
    <xdr:to>
      <xdr:col>28</xdr:col>
      <xdr:colOff>365125</xdr:colOff>
      <xdr:row>57</xdr:row>
      <xdr:rowOff>67121</xdr:rowOff>
    </xdr:to>
    <xdr:sp macro="" textlink="">
      <xdr:nvSpPr>
        <xdr:cNvPr id="807" name="円/楕円 806"/>
        <xdr:cNvSpPr/>
      </xdr:nvSpPr>
      <xdr:spPr>
        <a:xfrm>
          <a:off x="19494500" y="973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55</xdr:row>
      <xdr:rowOff>83648</xdr:rowOff>
    </xdr:from>
    <xdr:ext cx="534377" cy="259045"/>
    <xdr:sp macro="" textlink="">
      <xdr:nvSpPr>
        <xdr:cNvPr id="808" name="テキスト ボックス 807"/>
        <xdr:cNvSpPr txBox="1"/>
      </xdr:nvSpPr>
      <xdr:spPr>
        <a:xfrm>
          <a:off x="19278111" y="9513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13,028</a:t>
          </a:r>
          <a:endParaRPr kumimoji="1" lang="ja-JP" altLang="en-US" sz="1000" b="1">
            <a:solidFill>
              <a:srgbClr val="FF0000"/>
            </a:solidFill>
            <a:latin typeface="ＭＳ Ｐゴシック"/>
          </a:endParaRPr>
        </a:p>
      </xdr:txBody>
    </xdr:sp>
    <xdr:clientData/>
  </xdr:oneCellAnchor>
  <xdr:twoCellAnchor>
    <xdr:from>
      <xdr:col>27</xdr:col>
      <xdr:colOff>60325</xdr:colOff>
      <xdr:row>56</xdr:row>
      <xdr:rowOff>104151</xdr:rowOff>
    </xdr:from>
    <xdr:to>
      <xdr:col>27</xdr:col>
      <xdr:colOff>161925</xdr:colOff>
      <xdr:row>57</xdr:row>
      <xdr:rowOff>34301</xdr:rowOff>
    </xdr:to>
    <xdr:sp macro="" textlink="">
      <xdr:nvSpPr>
        <xdr:cNvPr id="809" name="円/楕円 808"/>
        <xdr:cNvSpPr/>
      </xdr:nvSpPr>
      <xdr:spPr>
        <a:xfrm>
          <a:off x="18605500" y="970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50828</xdr:rowOff>
    </xdr:from>
    <xdr:ext cx="534377" cy="259045"/>
    <xdr:sp macro="" textlink="">
      <xdr:nvSpPr>
        <xdr:cNvPr id="810" name="テキスト ボックス 809"/>
        <xdr:cNvSpPr txBox="1"/>
      </xdr:nvSpPr>
      <xdr:spPr>
        <a:xfrm>
          <a:off x="18389111" y="948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14,033</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1" name="正方形/長方形 81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2" name="正方形/長方形 81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3" name="正方形/長方形 81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11/56</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4" name="正方形/長方形 81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5" name="正方形/長方形 81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6" name="正方形/長方形 81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7" name="正方形/長方形 81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50,262</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8" name="正方形/長方形 81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9" name="テキスト ボックス 81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0" name="直線コネクタ 81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1" name="テキスト ボックス 82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2" name="直線コネクタ 82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3" name="テキスト ボックス 82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4" name="直線コネクタ 82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5" name="テキスト ボックス 82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6" name="直線コネクタ 82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7" name="テキスト ボックス 82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8" name="直線コネクタ 82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29" name="テキスト ボックス 828"/>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30" name="直線コネクタ 82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31" name="テキスト ボックス 83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28219</xdr:rowOff>
    </xdr:from>
    <xdr:to>
      <xdr:col>32</xdr:col>
      <xdr:colOff>186689</xdr:colOff>
      <xdr:row>79</xdr:row>
      <xdr:rowOff>16841</xdr:rowOff>
    </xdr:to>
    <xdr:cxnSp macro="">
      <xdr:nvCxnSpPr>
        <xdr:cNvPr id="835" name="直線コネクタ 834"/>
        <xdr:cNvCxnSpPr/>
      </xdr:nvCxnSpPr>
      <xdr:spPr>
        <a:xfrm flipV="1">
          <a:off x="22159595" y="12201169"/>
          <a:ext cx="1269" cy="1360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20668</xdr:rowOff>
    </xdr:from>
    <xdr:ext cx="534377" cy="259045"/>
    <xdr:sp macro="" textlink="">
      <xdr:nvSpPr>
        <xdr:cNvPr id="836" name="繰出金最小値テキスト"/>
        <xdr:cNvSpPr txBox="1"/>
      </xdr:nvSpPr>
      <xdr:spPr>
        <a:xfrm>
          <a:off x="22212300" y="1356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32,174</a:t>
          </a:r>
          <a:endParaRPr kumimoji="1" lang="ja-JP" altLang="en-US" sz="1000" b="1">
            <a:latin typeface="ＭＳ Ｐゴシック"/>
          </a:endParaRPr>
        </a:p>
      </xdr:txBody>
    </xdr:sp>
    <xdr:clientData/>
  </xdr:oneCellAnchor>
  <xdr:twoCellAnchor>
    <xdr:from>
      <xdr:col>32</xdr:col>
      <xdr:colOff>98425</xdr:colOff>
      <xdr:row>79</xdr:row>
      <xdr:rowOff>16841</xdr:rowOff>
    </xdr:from>
    <xdr:to>
      <xdr:col>32</xdr:col>
      <xdr:colOff>276225</xdr:colOff>
      <xdr:row>79</xdr:row>
      <xdr:rowOff>16841</xdr:rowOff>
    </xdr:to>
    <xdr:cxnSp macro="">
      <xdr:nvCxnSpPr>
        <xdr:cNvPr id="837" name="直線コネクタ 836"/>
        <xdr:cNvCxnSpPr/>
      </xdr:nvCxnSpPr>
      <xdr:spPr>
        <a:xfrm>
          <a:off x="22072600" y="1356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146346</xdr:rowOff>
    </xdr:from>
    <xdr:ext cx="599010" cy="259045"/>
    <xdr:sp macro="" textlink="">
      <xdr:nvSpPr>
        <xdr:cNvPr id="838" name="繰出金最大値テキスト"/>
        <xdr:cNvSpPr txBox="1"/>
      </xdr:nvSpPr>
      <xdr:spPr>
        <a:xfrm>
          <a:off x="22212300" y="11976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139,278</a:t>
          </a:r>
          <a:endParaRPr kumimoji="1" lang="ja-JP" altLang="en-US" sz="1000" b="1">
            <a:latin typeface="ＭＳ Ｐゴシック"/>
          </a:endParaRPr>
        </a:p>
      </xdr:txBody>
    </xdr:sp>
    <xdr:clientData/>
  </xdr:oneCellAnchor>
  <xdr:twoCellAnchor>
    <xdr:from>
      <xdr:col>32</xdr:col>
      <xdr:colOff>98425</xdr:colOff>
      <xdr:row>71</xdr:row>
      <xdr:rowOff>28219</xdr:rowOff>
    </xdr:from>
    <xdr:to>
      <xdr:col>32</xdr:col>
      <xdr:colOff>276225</xdr:colOff>
      <xdr:row>71</xdr:row>
      <xdr:rowOff>28219</xdr:rowOff>
    </xdr:to>
    <xdr:cxnSp macro="">
      <xdr:nvCxnSpPr>
        <xdr:cNvPr id="839" name="直線コネクタ 838"/>
        <xdr:cNvCxnSpPr/>
      </xdr:nvCxnSpPr>
      <xdr:spPr>
        <a:xfrm>
          <a:off x="22072600" y="1220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117742</xdr:rowOff>
    </xdr:from>
    <xdr:to>
      <xdr:col>32</xdr:col>
      <xdr:colOff>187325</xdr:colOff>
      <xdr:row>75</xdr:row>
      <xdr:rowOff>140309</xdr:rowOff>
    </xdr:to>
    <xdr:cxnSp macro="">
      <xdr:nvCxnSpPr>
        <xdr:cNvPr id="840" name="直線コネクタ 839"/>
        <xdr:cNvCxnSpPr/>
      </xdr:nvCxnSpPr>
      <xdr:spPr>
        <a:xfrm flipV="1">
          <a:off x="21323300" y="12976492"/>
          <a:ext cx="838200" cy="2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75252</xdr:rowOff>
    </xdr:from>
    <xdr:ext cx="534377" cy="259045"/>
    <xdr:sp macro="" textlink="">
      <xdr:nvSpPr>
        <xdr:cNvPr id="841" name="繰出金平均値テキスト"/>
        <xdr:cNvSpPr txBox="1"/>
      </xdr:nvSpPr>
      <xdr:spPr>
        <a:xfrm>
          <a:off x="22212300" y="13105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62,376</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96825</xdr:rowOff>
    </xdr:from>
    <xdr:to>
      <xdr:col>32</xdr:col>
      <xdr:colOff>238125</xdr:colOff>
      <xdr:row>77</xdr:row>
      <xdr:rowOff>26975</xdr:rowOff>
    </xdr:to>
    <xdr:sp macro="" textlink="">
      <xdr:nvSpPr>
        <xdr:cNvPr id="842" name="フローチャート : 判断 841"/>
        <xdr:cNvSpPr/>
      </xdr:nvSpPr>
      <xdr:spPr>
        <a:xfrm>
          <a:off x="22110700" y="1312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140309</xdr:rowOff>
    </xdr:from>
    <xdr:to>
      <xdr:col>31</xdr:col>
      <xdr:colOff>34925</xdr:colOff>
      <xdr:row>75</xdr:row>
      <xdr:rowOff>160959</xdr:rowOff>
    </xdr:to>
    <xdr:cxnSp macro="">
      <xdr:nvCxnSpPr>
        <xdr:cNvPr id="843" name="直線コネクタ 842"/>
        <xdr:cNvCxnSpPr/>
      </xdr:nvCxnSpPr>
      <xdr:spPr>
        <a:xfrm flipV="1">
          <a:off x="20434300" y="12999059"/>
          <a:ext cx="8890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50355</xdr:rowOff>
    </xdr:from>
    <xdr:to>
      <xdr:col>31</xdr:col>
      <xdr:colOff>85725</xdr:colOff>
      <xdr:row>76</xdr:row>
      <xdr:rowOff>151955</xdr:rowOff>
    </xdr:to>
    <xdr:sp macro="" textlink="">
      <xdr:nvSpPr>
        <xdr:cNvPr id="844" name="フローチャート : 判断 843"/>
        <xdr:cNvSpPr/>
      </xdr:nvSpPr>
      <xdr:spPr>
        <a:xfrm>
          <a:off x="21272500" y="1308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143082</xdr:rowOff>
    </xdr:from>
    <xdr:ext cx="534377" cy="259045"/>
    <xdr:sp macro="" textlink="">
      <xdr:nvSpPr>
        <xdr:cNvPr id="845" name="テキスト ボックス 844"/>
        <xdr:cNvSpPr txBox="1"/>
      </xdr:nvSpPr>
      <xdr:spPr>
        <a:xfrm>
          <a:off x="21056111" y="1317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66,035</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160959</xdr:rowOff>
    </xdr:from>
    <xdr:to>
      <xdr:col>29</xdr:col>
      <xdr:colOff>517525</xdr:colOff>
      <xdr:row>76</xdr:row>
      <xdr:rowOff>35065</xdr:rowOff>
    </xdr:to>
    <xdr:cxnSp macro="">
      <xdr:nvCxnSpPr>
        <xdr:cNvPr id="846" name="直線コネクタ 845"/>
        <xdr:cNvCxnSpPr/>
      </xdr:nvCxnSpPr>
      <xdr:spPr>
        <a:xfrm flipV="1">
          <a:off x="19545300" y="13019709"/>
          <a:ext cx="889000" cy="4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164960</xdr:rowOff>
    </xdr:from>
    <xdr:to>
      <xdr:col>29</xdr:col>
      <xdr:colOff>568325</xdr:colOff>
      <xdr:row>77</xdr:row>
      <xdr:rowOff>95110</xdr:rowOff>
    </xdr:to>
    <xdr:sp macro="" textlink="">
      <xdr:nvSpPr>
        <xdr:cNvPr id="847" name="フローチャート : 判断 846"/>
        <xdr:cNvSpPr/>
      </xdr:nvSpPr>
      <xdr:spPr>
        <a:xfrm>
          <a:off x="20383500" y="1319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86237</xdr:rowOff>
    </xdr:from>
    <xdr:ext cx="534377" cy="259045"/>
    <xdr:sp macro="" textlink="">
      <xdr:nvSpPr>
        <xdr:cNvPr id="848" name="テキスト ボックス 847"/>
        <xdr:cNvSpPr txBox="1"/>
      </xdr:nvSpPr>
      <xdr:spPr>
        <a:xfrm>
          <a:off x="20167111" y="1328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57,011</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35065</xdr:rowOff>
    </xdr:from>
    <xdr:to>
      <xdr:col>28</xdr:col>
      <xdr:colOff>314325</xdr:colOff>
      <xdr:row>76</xdr:row>
      <xdr:rowOff>45338</xdr:rowOff>
    </xdr:to>
    <xdr:cxnSp macro="">
      <xdr:nvCxnSpPr>
        <xdr:cNvPr id="849" name="直線コネクタ 848"/>
        <xdr:cNvCxnSpPr/>
      </xdr:nvCxnSpPr>
      <xdr:spPr>
        <a:xfrm flipV="1">
          <a:off x="18656300" y="13065265"/>
          <a:ext cx="889000" cy="10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28563</xdr:rowOff>
    </xdr:from>
    <xdr:to>
      <xdr:col>28</xdr:col>
      <xdr:colOff>365125</xdr:colOff>
      <xdr:row>77</xdr:row>
      <xdr:rowOff>130163</xdr:rowOff>
    </xdr:to>
    <xdr:sp macro="" textlink="">
      <xdr:nvSpPr>
        <xdr:cNvPr id="850" name="フローチャート : 判断 849"/>
        <xdr:cNvSpPr/>
      </xdr:nvSpPr>
      <xdr:spPr>
        <a:xfrm>
          <a:off x="19494500" y="1323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121290</xdr:rowOff>
    </xdr:from>
    <xdr:ext cx="534377" cy="259045"/>
    <xdr:sp macro="" textlink="">
      <xdr:nvSpPr>
        <xdr:cNvPr id="851" name="テキスト ボックス 850"/>
        <xdr:cNvSpPr txBox="1"/>
      </xdr:nvSpPr>
      <xdr:spPr>
        <a:xfrm>
          <a:off x="19278111" y="1332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54,251</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23394</xdr:rowOff>
    </xdr:from>
    <xdr:to>
      <xdr:col>27</xdr:col>
      <xdr:colOff>161925</xdr:colOff>
      <xdr:row>77</xdr:row>
      <xdr:rowOff>124994</xdr:rowOff>
    </xdr:to>
    <xdr:sp macro="" textlink="">
      <xdr:nvSpPr>
        <xdr:cNvPr id="852" name="フローチャート : 判断 851"/>
        <xdr:cNvSpPr/>
      </xdr:nvSpPr>
      <xdr:spPr>
        <a:xfrm>
          <a:off x="18605500" y="1322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116121</xdr:rowOff>
    </xdr:from>
    <xdr:ext cx="534377" cy="259045"/>
    <xdr:sp macro="" textlink="">
      <xdr:nvSpPr>
        <xdr:cNvPr id="853" name="テキスト ボックス 852"/>
        <xdr:cNvSpPr txBox="1"/>
      </xdr:nvSpPr>
      <xdr:spPr>
        <a:xfrm>
          <a:off x="18389111" y="1331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54,658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66942</xdr:rowOff>
    </xdr:from>
    <xdr:to>
      <xdr:col>32</xdr:col>
      <xdr:colOff>238125</xdr:colOff>
      <xdr:row>75</xdr:row>
      <xdr:rowOff>168542</xdr:rowOff>
    </xdr:to>
    <xdr:sp macro="" textlink="">
      <xdr:nvSpPr>
        <xdr:cNvPr id="859" name="円/楕円 858"/>
        <xdr:cNvSpPr/>
      </xdr:nvSpPr>
      <xdr:spPr>
        <a:xfrm>
          <a:off x="22110700" y="1292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89819</xdr:rowOff>
    </xdr:from>
    <xdr:ext cx="534377" cy="259045"/>
    <xdr:sp macro="" textlink="">
      <xdr:nvSpPr>
        <xdr:cNvPr id="860" name="繰出金該当値テキスト"/>
        <xdr:cNvSpPr txBox="1"/>
      </xdr:nvSpPr>
      <xdr:spPr>
        <a:xfrm>
          <a:off x="22212300" y="1277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78,229</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89509</xdr:rowOff>
    </xdr:from>
    <xdr:to>
      <xdr:col>31</xdr:col>
      <xdr:colOff>85725</xdr:colOff>
      <xdr:row>76</xdr:row>
      <xdr:rowOff>19659</xdr:rowOff>
    </xdr:to>
    <xdr:sp macro="" textlink="">
      <xdr:nvSpPr>
        <xdr:cNvPr id="861" name="円/楕円 860"/>
        <xdr:cNvSpPr/>
      </xdr:nvSpPr>
      <xdr:spPr>
        <a:xfrm>
          <a:off x="21272500" y="1294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36186</xdr:rowOff>
    </xdr:from>
    <xdr:ext cx="534377" cy="259045"/>
    <xdr:sp macro="" textlink="">
      <xdr:nvSpPr>
        <xdr:cNvPr id="862" name="テキスト ボックス 861"/>
        <xdr:cNvSpPr txBox="1"/>
      </xdr:nvSpPr>
      <xdr:spPr>
        <a:xfrm>
          <a:off x="21056111" y="1272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76,452</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110160</xdr:rowOff>
    </xdr:from>
    <xdr:to>
      <xdr:col>29</xdr:col>
      <xdr:colOff>568325</xdr:colOff>
      <xdr:row>76</xdr:row>
      <xdr:rowOff>40311</xdr:rowOff>
    </xdr:to>
    <xdr:sp macro="" textlink="">
      <xdr:nvSpPr>
        <xdr:cNvPr id="863" name="円/楕円 862"/>
        <xdr:cNvSpPr/>
      </xdr:nvSpPr>
      <xdr:spPr>
        <a:xfrm>
          <a:off x="20383500" y="12968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56837</xdr:rowOff>
    </xdr:from>
    <xdr:ext cx="534377" cy="259045"/>
    <xdr:sp macro="" textlink="">
      <xdr:nvSpPr>
        <xdr:cNvPr id="864" name="テキスト ボックス 863"/>
        <xdr:cNvSpPr txBox="1"/>
      </xdr:nvSpPr>
      <xdr:spPr>
        <a:xfrm>
          <a:off x="20167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74,826</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155715</xdr:rowOff>
    </xdr:from>
    <xdr:to>
      <xdr:col>28</xdr:col>
      <xdr:colOff>365125</xdr:colOff>
      <xdr:row>76</xdr:row>
      <xdr:rowOff>85865</xdr:rowOff>
    </xdr:to>
    <xdr:sp macro="" textlink="">
      <xdr:nvSpPr>
        <xdr:cNvPr id="865" name="円/楕円 864"/>
        <xdr:cNvSpPr/>
      </xdr:nvSpPr>
      <xdr:spPr>
        <a:xfrm>
          <a:off x="19494500" y="1301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102392</xdr:rowOff>
    </xdr:from>
    <xdr:ext cx="534377" cy="259045"/>
    <xdr:sp macro="" textlink="">
      <xdr:nvSpPr>
        <xdr:cNvPr id="866" name="テキスト ボックス 865"/>
        <xdr:cNvSpPr txBox="1"/>
      </xdr:nvSpPr>
      <xdr:spPr>
        <a:xfrm>
          <a:off x="19278111" y="12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71,239</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165988</xdr:rowOff>
    </xdr:from>
    <xdr:to>
      <xdr:col>27</xdr:col>
      <xdr:colOff>161925</xdr:colOff>
      <xdr:row>76</xdr:row>
      <xdr:rowOff>96138</xdr:rowOff>
    </xdr:to>
    <xdr:sp macro="" textlink="">
      <xdr:nvSpPr>
        <xdr:cNvPr id="867" name="円/楕円 866"/>
        <xdr:cNvSpPr/>
      </xdr:nvSpPr>
      <xdr:spPr>
        <a:xfrm>
          <a:off x="18605500" y="1302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112666</xdr:rowOff>
    </xdr:from>
    <xdr:ext cx="534377" cy="259045"/>
    <xdr:sp macro="" textlink="">
      <xdr:nvSpPr>
        <xdr:cNvPr id="868" name="テキスト ボックス 867"/>
        <xdr:cNvSpPr txBox="1"/>
      </xdr:nvSpPr>
      <xdr:spPr>
        <a:xfrm>
          <a:off x="18389111" y="1279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70,430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9" name="直線コネクタ 87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80" name="テキスト ボックス 87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2" name="テキスト ボックス 88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4" name="直線コネクタ 88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9" name="直線コネクタ 88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9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1" name="フローチャート :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2" name="直線コネクタ 89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3" name="フローチャート :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4" name="テキスト ボックス 893"/>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5" name="直線コネクタ 89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6" name="フローチャート :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7" name="テキスト ボックス 896"/>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8" name="直線コネクタ 89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9" name="フローチャート :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900" name="テキスト ボックス 899"/>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1" name="フローチャート :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2" name="テキスト ボックス 901"/>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8" name="円/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10" name="円/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1" name="テキスト ボックス 910"/>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2" name="円/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3" name="テキスト ボックス 912"/>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4" name="円/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5" name="テキスト ボックス 914"/>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6" name="円/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7" name="テキスト ボックス 916"/>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普通建設事業費は住民一人当たり１０８，０６８円となっており、類似団体と比較して一人当たりのコストが高い状況となっているが、そのうち更新整備に係る費用については、類似団体に比べ４５，６５６円高い状況となっている。これは、近年のまちづくりセンター改築事業や、防災センター整備事業等の増加によるものであり、前年度決算と比較すると、１５．６％増となっている。今後、公共施設等の老朽化対策に要する経費が増加していくことが想定されるが、公共施設等総合管理計画に基づき、事業の取捨選択を行うことにより事業費の減少をめざすこととしている。</a:t>
          </a:r>
        </a:p>
        <a:p>
          <a:r>
            <a:rPr kumimoji="1" lang="ja-JP" altLang="en-US" sz="1300">
              <a:latin typeface="ＭＳ Ｐゴシック"/>
            </a:rPr>
            <a:t>　貸付金は住民一人当たり１３，７７５円となっており、類似団体と比較して一人当たりのコストが高い状況となっている。これは、企業立地及び雇用の拡大を目的に取り組んできた、産業立地促進資金貸付事業によるところが大きく、貸付金総額の８４．４％を占めている。</a:t>
          </a:r>
        </a:p>
        <a:p>
          <a:r>
            <a:rPr kumimoji="1" lang="ja-JP" altLang="en-US" sz="1300">
              <a:latin typeface="ＭＳ Ｐゴシック"/>
            </a:rPr>
            <a:t>　繰出金は住民一人当たり７６，４５２円となっており、類似団体と比較して一人当たりのコストが高い状況となっている。これは、特別会計（国民健康保険、介護保険、後期高齢者医療保険、簡易水道事業、公共下水道、地域集落排水事業）他への繰出金であり、中でも公共下水道事業については、平成２８年度決算では３億６千５百万円であるが、起債償還額のピークを迎える平成３３年度には４億円まで増加していくと見込んでいる。</a:t>
          </a:r>
        </a:p>
        <a:p>
          <a:endParaRPr kumimoji="1" lang="ja-JP" altLang="en-US" sz="1300">
            <a:latin typeface="ＭＳ Ｐゴシック"/>
          </a:endParaRP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14,340
14,291
208.39
8,942,806
8,423,802
447,179
4,849,315
8,111,766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8.0
50.1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47/56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7602</xdr:rowOff>
    </xdr:from>
    <xdr:to>
      <xdr:col>6</xdr:col>
      <xdr:colOff>510540</xdr:colOff>
      <xdr:row>39</xdr:row>
      <xdr:rowOff>54139</xdr:rowOff>
    </xdr:to>
    <xdr:cxnSp macro="">
      <xdr:nvCxnSpPr>
        <xdr:cNvPr id="58" name="直線コネクタ 57"/>
        <xdr:cNvCxnSpPr/>
      </xdr:nvCxnSpPr>
      <xdr:spPr>
        <a:xfrm flipV="1">
          <a:off x="4633595" y="5151102"/>
          <a:ext cx="1270" cy="1589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57966</xdr:rowOff>
    </xdr:from>
    <xdr:ext cx="469744" cy="259045"/>
    <xdr:sp macro="" textlink="">
      <xdr:nvSpPr>
        <xdr:cNvPr id="59" name="議会費最小値テキスト"/>
        <xdr:cNvSpPr txBox="1"/>
      </xdr:nvSpPr>
      <xdr:spPr>
        <a:xfrm>
          <a:off x="4686300" y="674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4,274</a:t>
          </a:r>
          <a:endParaRPr kumimoji="1" lang="ja-JP" altLang="en-US" sz="1000" b="1">
            <a:latin typeface="ＭＳ Ｐゴシック"/>
          </a:endParaRPr>
        </a:p>
      </xdr:txBody>
    </xdr:sp>
    <xdr:clientData/>
  </xdr:oneCellAnchor>
  <xdr:twoCellAnchor>
    <xdr:from>
      <xdr:col>6</xdr:col>
      <xdr:colOff>422275</xdr:colOff>
      <xdr:row>39</xdr:row>
      <xdr:rowOff>54139</xdr:rowOff>
    </xdr:from>
    <xdr:to>
      <xdr:col>6</xdr:col>
      <xdr:colOff>600075</xdr:colOff>
      <xdr:row>39</xdr:row>
      <xdr:rowOff>54139</xdr:rowOff>
    </xdr:to>
    <xdr:cxnSp macro="">
      <xdr:nvCxnSpPr>
        <xdr:cNvPr id="60" name="直線コネクタ 59"/>
        <xdr:cNvCxnSpPr/>
      </xdr:nvCxnSpPr>
      <xdr:spPr>
        <a:xfrm>
          <a:off x="4546600" y="6740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125729</xdr:rowOff>
    </xdr:from>
    <xdr:ext cx="534377" cy="259045"/>
    <xdr:sp macro="" textlink="">
      <xdr:nvSpPr>
        <xdr:cNvPr id="61" name="議会費最大値テキスト"/>
        <xdr:cNvSpPr txBox="1"/>
      </xdr:nvSpPr>
      <xdr:spPr>
        <a:xfrm>
          <a:off x="4686300" y="492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14,009</a:t>
          </a:r>
          <a:endParaRPr kumimoji="1" lang="ja-JP" altLang="en-US" sz="1000" b="1">
            <a:latin typeface="ＭＳ Ｐゴシック"/>
          </a:endParaRPr>
        </a:p>
      </xdr:txBody>
    </xdr:sp>
    <xdr:clientData/>
  </xdr:oneCellAnchor>
  <xdr:twoCellAnchor>
    <xdr:from>
      <xdr:col>6</xdr:col>
      <xdr:colOff>422275</xdr:colOff>
      <xdr:row>30</xdr:row>
      <xdr:rowOff>7602</xdr:rowOff>
    </xdr:from>
    <xdr:to>
      <xdr:col>6</xdr:col>
      <xdr:colOff>600075</xdr:colOff>
      <xdr:row>30</xdr:row>
      <xdr:rowOff>7602</xdr:rowOff>
    </xdr:to>
    <xdr:cxnSp macro="">
      <xdr:nvCxnSpPr>
        <xdr:cNvPr id="62" name="直線コネクタ 61"/>
        <xdr:cNvCxnSpPr/>
      </xdr:nvCxnSpPr>
      <xdr:spPr>
        <a:xfrm>
          <a:off x="4546600" y="515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41239</xdr:rowOff>
    </xdr:from>
    <xdr:to>
      <xdr:col>6</xdr:col>
      <xdr:colOff>511175</xdr:colOff>
      <xdr:row>37</xdr:row>
      <xdr:rowOff>133495</xdr:rowOff>
    </xdr:to>
    <xdr:cxnSp macro="">
      <xdr:nvCxnSpPr>
        <xdr:cNvPr id="63" name="直線コネクタ 62"/>
        <xdr:cNvCxnSpPr/>
      </xdr:nvCxnSpPr>
      <xdr:spPr>
        <a:xfrm>
          <a:off x="3797300" y="6384889"/>
          <a:ext cx="838200" cy="92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156844</xdr:rowOff>
    </xdr:from>
    <xdr:ext cx="469744" cy="259045"/>
    <xdr:sp macro="" textlink="">
      <xdr:nvSpPr>
        <xdr:cNvPr id="64" name="議会費平均値テキスト"/>
        <xdr:cNvSpPr txBox="1"/>
      </xdr:nvSpPr>
      <xdr:spPr>
        <a:xfrm>
          <a:off x="4686300" y="6157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6,624</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133967</xdr:rowOff>
    </xdr:from>
    <xdr:to>
      <xdr:col>6</xdr:col>
      <xdr:colOff>561975</xdr:colOff>
      <xdr:row>37</xdr:row>
      <xdr:rowOff>64117</xdr:rowOff>
    </xdr:to>
    <xdr:sp macro="" textlink="">
      <xdr:nvSpPr>
        <xdr:cNvPr id="65" name="フローチャート : 判断 64"/>
        <xdr:cNvSpPr/>
      </xdr:nvSpPr>
      <xdr:spPr>
        <a:xfrm>
          <a:off x="4584700" y="630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41239</xdr:rowOff>
    </xdr:from>
    <xdr:to>
      <xdr:col>5</xdr:col>
      <xdr:colOff>358775</xdr:colOff>
      <xdr:row>37</xdr:row>
      <xdr:rowOff>82223</xdr:rowOff>
    </xdr:to>
    <xdr:cxnSp macro="">
      <xdr:nvCxnSpPr>
        <xdr:cNvPr id="66" name="直線コネクタ 65"/>
        <xdr:cNvCxnSpPr/>
      </xdr:nvCxnSpPr>
      <xdr:spPr>
        <a:xfrm flipV="1">
          <a:off x="2908300" y="6384889"/>
          <a:ext cx="889000" cy="4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58529</xdr:rowOff>
    </xdr:from>
    <xdr:to>
      <xdr:col>5</xdr:col>
      <xdr:colOff>409575</xdr:colOff>
      <xdr:row>36</xdr:row>
      <xdr:rowOff>160129</xdr:rowOff>
    </xdr:to>
    <xdr:sp macro="" textlink="">
      <xdr:nvSpPr>
        <xdr:cNvPr id="67" name="フローチャート : 判断 66"/>
        <xdr:cNvSpPr/>
      </xdr:nvSpPr>
      <xdr:spPr>
        <a:xfrm>
          <a:off x="3746500" y="623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5206</xdr:rowOff>
    </xdr:from>
    <xdr:ext cx="469744" cy="259045"/>
    <xdr:sp macro="" textlink="">
      <xdr:nvSpPr>
        <xdr:cNvPr id="68" name="テキスト ボックス 67"/>
        <xdr:cNvSpPr txBox="1"/>
      </xdr:nvSpPr>
      <xdr:spPr>
        <a:xfrm>
          <a:off x="3562427" y="600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7,086</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81733</xdr:rowOff>
    </xdr:from>
    <xdr:to>
      <xdr:col>4</xdr:col>
      <xdr:colOff>155575</xdr:colOff>
      <xdr:row>37</xdr:row>
      <xdr:rowOff>82223</xdr:rowOff>
    </xdr:to>
    <xdr:cxnSp macro="">
      <xdr:nvCxnSpPr>
        <xdr:cNvPr id="69" name="直線コネクタ 68"/>
        <xdr:cNvCxnSpPr/>
      </xdr:nvCxnSpPr>
      <xdr:spPr>
        <a:xfrm>
          <a:off x="2019300" y="6425383"/>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69306</xdr:rowOff>
    </xdr:from>
    <xdr:to>
      <xdr:col>4</xdr:col>
      <xdr:colOff>206375</xdr:colOff>
      <xdr:row>37</xdr:row>
      <xdr:rowOff>170906</xdr:rowOff>
    </xdr:to>
    <xdr:sp macro="" textlink="">
      <xdr:nvSpPr>
        <xdr:cNvPr id="70" name="フローチャート : 判断 69"/>
        <xdr:cNvSpPr/>
      </xdr:nvSpPr>
      <xdr:spPr>
        <a:xfrm>
          <a:off x="2857500" y="641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162033</xdr:rowOff>
    </xdr:from>
    <xdr:ext cx="469744" cy="259045"/>
    <xdr:sp macro="" textlink="">
      <xdr:nvSpPr>
        <xdr:cNvPr id="71" name="テキスト ボックス 70"/>
        <xdr:cNvSpPr txBox="1"/>
      </xdr:nvSpPr>
      <xdr:spPr>
        <a:xfrm>
          <a:off x="2673427" y="650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42545</xdr:rowOff>
    </xdr:from>
    <xdr:to>
      <xdr:col>2</xdr:col>
      <xdr:colOff>638175</xdr:colOff>
      <xdr:row>37</xdr:row>
      <xdr:rowOff>81733</xdr:rowOff>
    </xdr:to>
    <xdr:cxnSp macro="">
      <xdr:nvCxnSpPr>
        <xdr:cNvPr id="72" name="直線コネクタ 71"/>
        <xdr:cNvCxnSpPr/>
      </xdr:nvCxnSpPr>
      <xdr:spPr>
        <a:xfrm>
          <a:off x="1130300" y="638619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77796</xdr:rowOff>
    </xdr:from>
    <xdr:to>
      <xdr:col>3</xdr:col>
      <xdr:colOff>3175</xdr:colOff>
      <xdr:row>38</xdr:row>
      <xdr:rowOff>7947</xdr:rowOff>
    </xdr:to>
    <xdr:sp macro="" textlink="">
      <xdr:nvSpPr>
        <xdr:cNvPr id="73" name="フローチャート : 判断 72"/>
        <xdr:cNvSpPr/>
      </xdr:nvSpPr>
      <xdr:spPr>
        <a:xfrm>
          <a:off x="196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170524</xdr:rowOff>
    </xdr:from>
    <xdr:ext cx="469744" cy="259045"/>
    <xdr:sp macro="" textlink="">
      <xdr:nvSpPr>
        <xdr:cNvPr id="74" name="テキスト ボックス 73"/>
        <xdr:cNvSpPr txBox="1"/>
      </xdr:nvSpPr>
      <xdr:spPr>
        <a:xfrm>
          <a:off x="1784427" y="651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5,918</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37302</xdr:rowOff>
    </xdr:from>
    <xdr:to>
      <xdr:col>1</xdr:col>
      <xdr:colOff>485775</xdr:colOff>
      <xdr:row>37</xdr:row>
      <xdr:rowOff>138902</xdr:rowOff>
    </xdr:to>
    <xdr:sp macro="" textlink="">
      <xdr:nvSpPr>
        <xdr:cNvPr id="75" name="フローチャート : 判断 74"/>
        <xdr:cNvSpPr/>
      </xdr:nvSpPr>
      <xdr:spPr>
        <a:xfrm>
          <a:off x="1079500" y="6380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130029</xdr:rowOff>
    </xdr:from>
    <xdr:ext cx="469744" cy="259045"/>
    <xdr:sp macro="" textlink="">
      <xdr:nvSpPr>
        <xdr:cNvPr id="76" name="テキスト ボックス 75"/>
        <xdr:cNvSpPr txBox="1"/>
      </xdr:nvSpPr>
      <xdr:spPr>
        <a:xfrm>
          <a:off x="895427" y="647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6,166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82695</xdr:rowOff>
    </xdr:from>
    <xdr:to>
      <xdr:col>6</xdr:col>
      <xdr:colOff>561975</xdr:colOff>
      <xdr:row>38</xdr:row>
      <xdr:rowOff>12845</xdr:rowOff>
    </xdr:to>
    <xdr:sp macro="" textlink="">
      <xdr:nvSpPr>
        <xdr:cNvPr id="82" name="円/楕円 81"/>
        <xdr:cNvSpPr/>
      </xdr:nvSpPr>
      <xdr:spPr>
        <a:xfrm>
          <a:off x="4584700" y="642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61122</xdr:rowOff>
    </xdr:from>
    <xdr:ext cx="469744" cy="259045"/>
    <xdr:sp macro="" textlink="">
      <xdr:nvSpPr>
        <xdr:cNvPr id="83" name="議会費該当値テキスト"/>
        <xdr:cNvSpPr txBox="1"/>
      </xdr:nvSpPr>
      <xdr:spPr>
        <a:xfrm>
          <a:off x="4686300" y="64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5,888</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161889</xdr:rowOff>
    </xdr:from>
    <xdr:to>
      <xdr:col>5</xdr:col>
      <xdr:colOff>409575</xdr:colOff>
      <xdr:row>37</xdr:row>
      <xdr:rowOff>92039</xdr:rowOff>
    </xdr:to>
    <xdr:sp macro="" textlink="">
      <xdr:nvSpPr>
        <xdr:cNvPr id="84" name="円/楕円 83"/>
        <xdr:cNvSpPr/>
      </xdr:nvSpPr>
      <xdr:spPr>
        <a:xfrm>
          <a:off x="3746500" y="633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83166</xdr:rowOff>
    </xdr:from>
    <xdr:ext cx="469744" cy="259045"/>
    <xdr:sp macro="" textlink="">
      <xdr:nvSpPr>
        <xdr:cNvPr id="85" name="テキスト ボックス 84"/>
        <xdr:cNvSpPr txBox="1"/>
      </xdr:nvSpPr>
      <xdr:spPr>
        <a:xfrm>
          <a:off x="3562427" y="642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6,453</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31423</xdr:rowOff>
    </xdr:from>
    <xdr:to>
      <xdr:col>4</xdr:col>
      <xdr:colOff>206375</xdr:colOff>
      <xdr:row>37</xdr:row>
      <xdr:rowOff>133023</xdr:rowOff>
    </xdr:to>
    <xdr:sp macro="" textlink="">
      <xdr:nvSpPr>
        <xdr:cNvPr id="86" name="円/楕円 85"/>
        <xdr:cNvSpPr/>
      </xdr:nvSpPr>
      <xdr:spPr>
        <a:xfrm>
          <a:off x="28575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149550</xdr:rowOff>
    </xdr:from>
    <xdr:ext cx="469744" cy="259045"/>
    <xdr:sp macro="" textlink="">
      <xdr:nvSpPr>
        <xdr:cNvPr id="87" name="テキスト ボックス 86"/>
        <xdr:cNvSpPr txBox="1"/>
      </xdr:nvSpPr>
      <xdr:spPr>
        <a:xfrm>
          <a:off x="2673427" y="61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6,202</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30933</xdr:rowOff>
    </xdr:from>
    <xdr:to>
      <xdr:col>3</xdr:col>
      <xdr:colOff>3175</xdr:colOff>
      <xdr:row>37</xdr:row>
      <xdr:rowOff>132533</xdr:rowOff>
    </xdr:to>
    <xdr:sp macro="" textlink="">
      <xdr:nvSpPr>
        <xdr:cNvPr id="88" name="円/楕円 87"/>
        <xdr:cNvSpPr/>
      </xdr:nvSpPr>
      <xdr:spPr>
        <a:xfrm>
          <a:off x="1968500" y="637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149060</xdr:rowOff>
    </xdr:from>
    <xdr:ext cx="469744" cy="259045"/>
    <xdr:sp macro="" textlink="">
      <xdr:nvSpPr>
        <xdr:cNvPr id="89" name="テキスト ボックス 88"/>
        <xdr:cNvSpPr txBox="1"/>
      </xdr:nvSpPr>
      <xdr:spPr>
        <a:xfrm>
          <a:off x="1784427" y="6149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6,205</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163195</xdr:rowOff>
    </xdr:from>
    <xdr:to>
      <xdr:col>1</xdr:col>
      <xdr:colOff>485775</xdr:colOff>
      <xdr:row>37</xdr:row>
      <xdr:rowOff>93345</xdr:rowOff>
    </xdr:to>
    <xdr:sp macro="" textlink="">
      <xdr:nvSpPr>
        <xdr:cNvPr id="90" name="円/楕円 89"/>
        <xdr:cNvSpPr/>
      </xdr:nvSpPr>
      <xdr:spPr>
        <a:xfrm>
          <a:off x="1079500" y="633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109872</xdr:rowOff>
    </xdr:from>
    <xdr:ext cx="469744" cy="259045"/>
    <xdr:sp macro="" textlink="">
      <xdr:nvSpPr>
        <xdr:cNvPr id="91" name="テキスト ボックス 90"/>
        <xdr:cNvSpPr txBox="1"/>
      </xdr:nvSpPr>
      <xdr:spPr>
        <a:xfrm>
          <a:off x="895427" y="6110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6,445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83,059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1" name="テキスト ボックス 110"/>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152578</xdr:rowOff>
    </xdr:from>
    <xdr:to>
      <xdr:col>6</xdr:col>
      <xdr:colOff>510540</xdr:colOff>
      <xdr:row>58</xdr:row>
      <xdr:rowOff>163851</xdr:rowOff>
    </xdr:to>
    <xdr:cxnSp macro="">
      <xdr:nvCxnSpPr>
        <xdr:cNvPr id="115" name="直線コネクタ 114"/>
        <xdr:cNvCxnSpPr/>
      </xdr:nvCxnSpPr>
      <xdr:spPr>
        <a:xfrm flipV="1">
          <a:off x="4633595" y="8725078"/>
          <a:ext cx="1270" cy="1382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167678</xdr:rowOff>
    </xdr:from>
    <xdr:ext cx="534377" cy="259045"/>
    <xdr:sp macro="" textlink="">
      <xdr:nvSpPr>
        <xdr:cNvPr id="116" name="総務費最小値テキスト"/>
        <xdr:cNvSpPr txBox="1"/>
      </xdr:nvSpPr>
      <xdr:spPr>
        <a:xfrm>
          <a:off x="4686300" y="1011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40,983</a:t>
          </a:r>
          <a:endParaRPr kumimoji="1" lang="ja-JP" altLang="en-US" sz="1000" b="1">
            <a:latin typeface="ＭＳ Ｐゴシック"/>
          </a:endParaRPr>
        </a:p>
      </xdr:txBody>
    </xdr:sp>
    <xdr:clientData/>
  </xdr:oneCellAnchor>
  <xdr:twoCellAnchor>
    <xdr:from>
      <xdr:col>6</xdr:col>
      <xdr:colOff>422275</xdr:colOff>
      <xdr:row>58</xdr:row>
      <xdr:rowOff>163851</xdr:rowOff>
    </xdr:from>
    <xdr:to>
      <xdr:col>6</xdr:col>
      <xdr:colOff>600075</xdr:colOff>
      <xdr:row>58</xdr:row>
      <xdr:rowOff>163851</xdr:rowOff>
    </xdr:to>
    <xdr:cxnSp macro="">
      <xdr:nvCxnSpPr>
        <xdr:cNvPr id="117" name="直線コネクタ 116"/>
        <xdr:cNvCxnSpPr/>
      </xdr:nvCxnSpPr>
      <xdr:spPr>
        <a:xfrm>
          <a:off x="4546600" y="1010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99255</xdr:rowOff>
    </xdr:from>
    <xdr:ext cx="690189" cy="259045"/>
    <xdr:sp macro="" textlink="">
      <xdr:nvSpPr>
        <xdr:cNvPr id="118" name="総務費最大値テキスト"/>
        <xdr:cNvSpPr txBox="1"/>
      </xdr:nvSpPr>
      <xdr:spPr>
        <a:xfrm>
          <a:off x="4686300" y="85003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1,129,860</a:t>
          </a:r>
          <a:endParaRPr kumimoji="1" lang="ja-JP" altLang="en-US" sz="1000" b="1">
            <a:latin typeface="ＭＳ Ｐゴシック"/>
          </a:endParaRPr>
        </a:p>
      </xdr:txBody>
    </xdr:sp>
    <xdr:clientData/>
  </xdr:oneCellAnchor>
  <xdr:twoCellAnchor>
    <xdr:from>
      <xdr:col>6</xdr:col>
      <xdr:colOff>422275</xdr:colOff>
      <xdr:row>50</xdr:row>
      <xdr:rowOff>152578</xdr:rowOff>
    </xdr:from>
    <xdr:to>
      <xdr:col>6</xdr:col>
      <xdr:colOff>600075</xdr:colOff>
      <xdr:row>50</xdr:row>
      <xdr:rowOff>152578</xdr:rowOff>
    </xdr:to>
    <xdr:cxnSp macro="">
      <xdr:nvCxnSpPr>
        <xdr:cNvPr id="119" name="直線コネクタ 118"/>
        <xdr:cNvCxnSpPr/>
      </xdr:nvCxnSpPr>
      <xdr:spPr>
        <a:xfrm>
          <a:off x="4546600" y="872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87729</xdr:rowOff>
    </xdr:from>
    <xdr:to>
      <xdr:col>6</xdr:col>
      <xdr:colOff>511175</xdr:colOff>
      <xdr:row>58</xdr:row>
      <xdr:rowOff>103712</xdr:rowOff>
    </xdr:to>
    <xdr:cxnSp macro="">
      <xdr:nvCxnSpPr>
        <xdr:cNvPr id="120" name="直線コネクタ 119"/>
        <xdr:cNvCxnSpPr/>
      </xdr:nvCxnSpPr>
      <xdr:spPr>
        <a:xfrm>
          <a:off x="3797300" y="10031829"/>
          <a:ext cx="838200" cy="1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68095</xdr:rowOff>
    </xdr:from>
    <xdr:ext cx="534377" cy="259045"/>
    <xdr:sp macro="" textlink="">
      <xdr:nvSpPr>
        <xdr:cNvPr id="121" name="総務費平均値テキスト"/>
        <xdr:cNvSpPr txBox="1"/>
      </xdr:nvSpPr>
      <xdr:spPr>
        <a:xfrm>
          <a:off x="4686300" y="9840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94,395</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45218</xdr:rowOff>
    </xdr:from>
    <xdr:to>
      <xdr:col>6</xdr:col>
      <xdr:colOff>561975</xdr:colOff>
      <xdr:row>58</xdr:row>
      <xdr:rowOff>146818</xdr:rowOff>
    </xdr:to>
    <xdr:sp macro="" textlink="">
      <xdr:nvSpPr>
        <xdr:cNvPr id="122" name="フローチャート : 判断 121"/>
        <xdr:cNvSpPr/>
      </xdr:nvSpPr>
      <xdr:spPr>
        <a:xfrm>
          <a:off x="4584700" y="998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87729</xdr:rowOff>
    </xdr:from>
    <xdr:to>
      <xdr:col>5</xdr:col>
      <xdr:colOff>358775</xdr:colOff>
      <xdr:row>58</xdr:row>
      <xdr:rowOff>130471</xdr:rowOff>
    </xdr:to>
    <xdr:cxnSp macro="">
      <xdr:nvCxnSpPr>
        <xdr:cNvPr id="123" name="直線コネクタ 122"/>
        <xdr:cNvCxnSpPr/>
      </xdr:nvCxnSpPr>
      <xdr:spPr>
        <a:xfrm flipV="1">
          <a:off x="2908300" y="10031829"/>
          <a:ext cx="889000" cy="4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9825</xdr:rowOff>
    </xdr:from>
    <xdr:to>
      <xdr:col>5</xdr:col>
      <xdr:colOff>409575</xdr:colOff>
      <xdr:row>58</xdr:row>
      <xdr:rowOff>111425</xdr:rowOff>
    </xdr:to>
    <xdr:sp macro="" textlink="">
      <xdr:nvSpPr>
        <xdr:cNvPr id="124" name="フローチャート : 判断 123"/>
        <xdr:cNvSpPr/>
      </xdr:nvSpPr>
      <xdr:spPr>
        <a:xfrm>
          <a:off x="3746500" y="9953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127952</xdr:rowOff>
    </xdr:from>
    <xdr:ext cx="599010" cy="259045"/>
    <xdr:sp macro="" textlink="">
      <xdr:nvSpPr>
        <xdr:cNvPr id="125" name="テキスト ボックス 124"/>
        <xdr:cNvSpPr txBox="1"/>
      </xdr:nvSpPr>
      <xdr:spPr>
        <a:xfrm>
          <a:off x="3497794" y="9729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122,264</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111272</xdr:rowOff>
    </xdr:from>
    <xdr:to>
      <xdr:col>4</xdr:col>
      <xdr:colOff>155575</xdr:colOff>
      <xdr:row>58</xdr:row>
      <xdr:rowOff>130471</xdr:rowOff>
    </xdr:to>
    <xdr:cxnSp macro="">
      <xdr:nvCxnSpPr>
        <xdr:cNvPr id="126" name="直線コネクタ 125"/>
        <xdr:cNvCxnSpPr/>
      </xdr:nvCxnSpPr>
      <xdr:spPr>
        <a:xfrm>
          <a:off x="2019300" y="10055372"/>
          <a:ext cx="889000" cy="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64681</xdr:rowOff>
    </xdr:from>
    <xdr:to>
      <xdr:col>4</xdr:col>
      <xdr:colOff>206375</xdr:colOff>
      <xdr:row>58</xdr:row>
      <xdr:rowOff>166281</xdr:rowOff>
    </xdr:to>
    <xdr:sp macro="" textlink="">
      <xdr:nvSpPr>
        <xdr:cNvPr id="127" name="フローチャート : 判断 126"/>
        <xdr:cNvSpPr/>
      </xdr:nvSpPr>
      <xdr:spPr>
        <a:xfrm>
          <a:off x="2857500" y="10008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11358</xdr:rowOff>
    </xdr:from>
    <xdr:ext cx="534377" cy="259045"/>
    <xdr:sp macro="" textlink="">
      <xdr:nvSpPr>
        <xdr:cNvPr id="128" name="テキスト ボックス 127"/>
        <xdr:cNvSpPr txBox="1"/>
      </xdr:nvSpPr>
      <xdr:spPr>
        <a:xfrm>
          <a:off x="2641111" y="978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79,070</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111272</xdr:rowOff>
    </xdr:from>
    <xdr:to>
      <xdr:col>2</xdr:col>
      <xdr:colOff>638175</xdr:colOff>
      <xdr:row>58</xdr:row>
      <xdr:rowOff>133355</xdr:rowOff>
    </xdr:to>
    <xdr:cxnSp macro="">
      <xdr:nvCxnSpPr>
        <xdr:cNvPr id="129" name="直線コネクタ 128"/>
        <xdr:cNvCxnSpPr/>
      </xdr:nvCxnSpPr>
      <xdr:spPr>
        <a:xfrm flipV="1">
          <a:off x="1130300" y="10055372"/>
          <a:ext cx="889000" cy="2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66520</xdr:rowOff>
    </xdr:from>
    <xdr:to>
      <xdr:col>3</xdr:col>
      <xdr:colOff>3175</xdr:colOff>
      <xdr:row>58</xdr:row>
      <xdr:rowOff>168120</xdr:rowOff>
    </xdr:to>
    <xdr:sp macro="" textlink="">
      <xdr:nvSpPr>
        <xdr:cNvPr id="130" name="フローチャート : 判断 129"/>
        <xdr:cNvSpPr/>
      </xdr:nvSpPr>
      <xdr:spPr>
        <a:xfrm>
          <a:off x="1968500" y="1001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159247</xdr:rowOff>
    </xdr:from>
    <xdr:ext cx="534377" cy="259045"/>
    <xdr:sp macro="" textlink="">
      <xdr:nvSpPr>
        <xdr:cNvPr id="131" name="テキスト ボックス 130"/>
        <xdr:cNvSpPr txBox="1"/>
      </xdr:nvSpPr>
      <xdr:spPr>
        <a:xfrm>
          <a:off x="1752111" y="1010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77,622</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136406</xdr:rowOff>
    </xdr:from>
    <xdr:to>
      <xdr:col>1</xdr:col>
      <xdr:colOff>485775</xdr:colOff>
      <xdr:row>58</xdr:row>
      <xdr:rowOff>66556</xdr:rowOff>
    </xdr:to>
    <xdr:sp macro="" textlink="">
      <xdr:nvSpPr>
        <xdr:cNvPr id="132" name="フローチャート : 判断 131"/>
        <xdr:cNvSpPr/>
      </xdr:nvSpPr>
      <xdr:spPr>
        <a:xfrm>
          <a:off x="1079500" y="990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83083</xdr:rowOff>
    </xdr:from>
    <xdr:ext cx="599010" cy="259045"/>
    <xdr:sp macro="" textlink="">
      <xdr:nvSpPr>
        <xdr:cNvPr id="133" name="テキスト ボックス 132"/>
        <xdr:cNvSpPr txBox="1"/>
      </xdr:nvSpPr>
      <xdr:spPr>
        <a:xfrm>
          <a:off x="830794" y="9684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157,594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52912</xdr:rowOff>
    </xdr:from>
    <xdr:to>
      <xdr:col>6</xdr:col>
      <xdr:colOff>561975</xdr:colOff>
      <xdr:row>58</xdr:row>
      <xdr:rowOff>154512</xdr:rowOff>
    </xdr:to>
    <xdr:sp macro="" textlink="">
      <xdr:nvSpPr>
        <xdr:cNvPr id="139" name="円/楕円 138"/>
        <xdr:cNvSpPr/>
      </xdr:nvSpPr>
      <xdr:spPr>
        <a:xfrm>
          <a:off x="4584700" y="999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23645</xdr:rowOff>
    </xdr:from>
    <xdr:ext cx="534377" cy="259045"/>
    <xdr:sp macro="" textlink="">
      <xdr:nvSpPr>
        <xdr:cNvPr id="140" name="総務費該当値テキスト"/>
        <xdr:cNvSpPr txBox="1"/>
      </xdr:nvSpPr>
      <xdr:spPr>
        <a:xfrm>
          <a:off x="4686300" y="996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88,337</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36929</xdr:rowOff>
    </xdr:from>
    <xdr:to>
      <xdr:col>5</xdr:col>
      <xdr:colOff>409575</xdr:colOff>
      <xdr:row>58</xdr:row>
      <xdr:rowOff>138529</xdr:rowOff>
    </xdr:to>
    <xdr:sp macro="" textlink="">
      <xdr:nvSpPr>
        <xdr:cNvPr id="141" name="円/楕円 140"/>
        <xdr:cNvSpPr/>
      </xdr:nvSpPr>
      <xdr:spPr>
        <a:xfrm>
          <a:off x="3746500" y="998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129656</xdr:rowOff>
    </xdr:from>
    <xdr:ext cx="599010" cy="259045"/>
    <xdr:sp macro="" textlink="">
      <xdr:nvSpPr>
        <xdr:cNvPr id="142" name="テキスト ボックス 141"/>
        <xdr:cNvSpPr txBox="1"/>
      </xdr:nvSpPr>
      <xdr:spPr>
        <a:xfrm>
          <a:off x="3497794" y="10073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100,922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79671</xdr:rowOff>
    </xdr:from>
    <xdr:to>
      <xdr:col>4</xdr:col>
      <xdr:colOff>206375</xdr:colOff>
      <xdr:row>59</xdr:row>
      <xdr:rowOff>9821</xdr:rowOff>
    </xdr:to>
    <xdr:sp macro="" textlink="">
      <xdr:nvSpPr>
        <xdr:cNvPr id="143" name="円/楕円 142"/>
        <xdr:cNvSpPr/>
      </xdr:nvSpPr>
      <xdr:spPr>
        <a:xfrm>
          <a:off x="2857500" y="1002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948</xdr:rowOff>
    </xdr:from>
    <xdr:ext cx="534377" cy="259045"/>
    <xdr:sp macro="" textlink="">
      <xdr:nvSpPr>
        <xdr:cNvPr id="144" name="テキスト ボックス 143"/>
        <xdr:cNvSpPr txBox="1"/>
      </xdr:nvSpPr>
      <xdr:spPr>
        <a:xfrm>
          <a:off x="2641111" y="1011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67,267</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60472</xdr:rowOff>
    </xdr:from>
    <xdr:to>
      <xdr:col>3</xdr:col>
      <xdr:colOff>3175</xdr:colOff>
      <xdr:row>58</xdr:row>
      <xdr:rowOff>162072</xdr:rowOff>
    </xdr:to>
    <xdr:sp macro="" textlink="">
      <xdr:nvSpPr>
        <xdr:cNvPr id="145" name="円/楕円 144"/>
        <xdr:cNvSpPr/>
      </xdr:nvSpPr>
      <xdr:spPr>
        <a:xfrm>
          <a:off x="1968500" y="100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7149</xdr:rowOff>
    </xdr:from>
    <xdr:ext cx="534377" cy="259045"/>
    <xdr:sp macro="" textlink="">
      <xdr:nvSpPr>
        <xdr:cNvPr id="146" name="テキスト ボックス 145"/>
        <xdr:cNvSpPr txBox="1"/>
      </xdr:nvSpPr>
      <xdr:spPr>
        <a:xfrm>
          <a:off x="1752111" y="97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82,384</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82555</xdr:rowOff>
    </xdr:from>
    <xdr:to>
      <xdr:col>1</xdr:col>
      <xdr:colOff>485775</xdr:colOff>
      <xdr:row>59</xdr:row>
      <xdr:rowOff>12705</xdr:rowOff>
    </xdr:to>
    <xdr:sp macro="" textlink="">
      <xdr:nvSpPr>
        <xdr:cNvPr id="147" name="円/楕円 146"/>
        <xdr:cNvSpPr/>
      </xdr:nvSpPr>
      <xdr:spPr>
        <a:xfrm>
          <a:off x="1079500" y="1002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3832</xdr:rowOff>
    </xdr:from>
    <xdr:ext cx="534377" cy="259045"/>
    <xdr:sp macro="" textlink="">
      <xdr:nvSpPr>
        <xdr:cNvPr id="148" name="テキスト ボックス 147"/>
        <xdr:cNvSpPr txBox="1"/>
      </xdr:nvSpPr>
      <xdr:spPr>
        <a:xfrm>
          <a:off x="863111" y="1011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64,996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144,698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25400</xdr:rowOff>
    </xdr:from>
    <xdr:to>
      <xdr:col>7</xdr:col>
      <xdr:colOff>638175</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23948</xdr:rowOff>
    </xdr:from>
    <xdr:to>
      <xdr:col>6</xdr:col>
      <xdr:colOff>510540</xdr:colOff>
      <xdr:row>78</xdr:row>
      <xdr:rowOff>45208</xdr:rowOff>
    </xdr:to>
    <xdr:cxnSp macro="">
      <xdr:nvCxnSpPr>
        <xdr:cNvPr id="169" name="直線コネクタ 168"/>
        <xdr:cNvCxnSpPr/>
      </xdr:nvCxnSpPr>
      <xdr:spPr>
        <a:xfrm flipV="1">
          <a:off x="4633595" y="12196898"/>
          <a:ext cx="1270" cy="1221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49035</xdr:rowOff>
    </xdr:from>
    <xdr:ext cx="534377" cy="259045"/>
    <xdr:sp macro="" textlink="">
      <xdr:nvSpPr>
        <xdr:cNvPr id="170" name="民生費最小値テキスト"/>
        <xdr:cNvSpPr txBox="1"/>
      </xdr:nvSpPr>
      <xdr:spPr>
        <a:xfrm>
          <a:off x="4686300" y="1342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96,534</a:t>
          </a:r>
          <a:endParaRPr kumimoji="1" lang="ja-JP" altLang="en-US" sz="1000" b="1">
            <a:latin typeface="ＭＳ Ｐゴシック"/>
          </a:endParaRPr>
        </a:p>
      </xdr:txBody>
    </xdr:sp>
    <xdr:clientData/>
  </xdr:oneCellAnchor>
  <xdr:twoCellAnchor>
    <xdr:from>
      <xdr:col>6</xdr:col>
      <xdr:colOff>422275</xdr:colOff>
      <xdr:row>78</xdr:row>
      <xdr:rowOff>45208</xdr:rowOff>
    </xdr:from>
    <xdr:to>
      <xdr:col>6</xdr:col>
      <xdr:colOff>600075</xdr:colOff>
      <xdr:row>78</xdr:row>
      <xdr:rowOff>45208</xdr:rowOff>
    </xdr:to>
    <xdr:cxnSp macro="">
      <xdr:nvCxnSpPr>
        <xdr:cNvPr id="171" name="直線コネクタ 170"/>
        <xdr:cNvCxnSpPr/>
      </xdr:nvCxnSpPr>
      <xdr:spPr>
        <a:xfrm>
          <a:off x="4546600" y="1341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142075</xdr:rowOff>
    </xdr:from>
    <xdr:ext cx="599010" cy="259045"/>
    <xdr:sp macro="" textlink="">
      <xdr:nvSpPr>
        <xdr:cNvPr id="172" name="民生費最大値テキスト"/>
        <xdr:cNvSpPr txBox="1"/>
      </xdr:nvSpPr>
      <xdr:spPr>
        <a:xfrm>
          <a:off x="4686300" y="11972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310,254</a:t>
          </a:r>
          <a:endParaRPr kumimoji="1" lang="ja-JP" altLang="en-US" sz="1000" b="1">
            <a:latin typeface="ＭＳ Ｐゴシック"/>
          </a:endParaRPr>
        </a:p>
      </xdr:txBody>
    </xdr:sp>
    <xdr:clientData/>
  </xdr:oneCellAnchor>
  <xdr:twoCellAnchor>
    <xdr:from>
      <xdr:col>6</xdr:col>
      <xdr:colOff>422275</xdr:colOff>
      <xdr:row>71</xdr:row>
      <xdr:rowOff>23948</xdr:rowOff>
    </xdr:from>
    <xdr:to>
      <xdr:col>6</xdr:col>
      <xdr:colOff>600075</xdr:colOff>
      <xdr:row>71</xdr:row>
      <xdr:rowOff>23948</xdr:rowOff>
    </xdr:to>
    <xdr:cxnSp macro="">
      <xdr:nvCxnSpPr>
        <xdr:cNvPr id="173" name="直線コネクタ 172"/>
        <xdr:cNvCxnSpPr/>
      </xdr:nvCxnSpPr>
      <xdr:spPr>
        <a:xfrm>
          <a:off x="4546600" y="1219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167611</xdr:rowOff>
    </xdr:from>
    <xdr:to>
      <xdr:col>6</xdr:col>
      <xdr:colOff>511175</xdr:colOff>
      <xdr:row>77</xdr:row>
      <xdr:rowOff>30497</xdr:rowOff>
    </xdr:to>
    <xdr:cxnSp macro="">
      <xdr:nvCxnSpPr>
        <xdr:cNvPr id="174" name="直線コネクタ 173"/>
        <xdr:cNvCxnSpPr/>
      </xdr:nvCxnSpPr>
      <xdr:spPr>
        <a:xfrm flipV="1">
          <a:off x="3797300" y="13197811"/>
          <a:ext cx="838200" cy="3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85962</xdr:rowOff>
    </xdr:from>
    <xdr:ext cx="599010" cy="259045"/>
    <xdr:sp macro="" textlink="">
      <xdr:nvSpPr>
        <xdr:cNvPr id="175" name="民生費平均値テキスト"/>
        <xdr:cNvSpPr txBox="1"/>
      </xdr:nvSpPr>
      <xdr:spPr>
        <a:xfrm>
          <a:off x="4686300" y="129447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144,517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63086</xdr:rowOff>
    </xdr:from>
    <xdr:to>
      <xdr:col>6</xdr:col>
      <xdr:colOff>561975</xdr:colOff>
      <xdr:row>76</xdr:row>
      <xdr:rowOff>164686</xdr:rowOff>
    </xdr:to>
    <xdr:sp macro="" textlink="">
      <xdr:nvSpPr>
        <xdr:cNvPr id="176" name="フローチャート : 判断 175"/>
        <xdr:cNvSpPr/>
      </xdr:nvSpPr>
      <xdr:spPr>
        <a:xfrm>
          <a:off x="4584700" y="130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30497</xdr:rowOff>
    </xdr:from>
    <xdr:to>
      <xdr:col>5</xdr:col>
      <xdr:colOff>358775</xdr:colOff>
      <xdr:row>77</xdr:row>
      <xdr:rowOff>69943</xdr:rowOff>
    </xdr:to>
    <xdr:cxnSp macro="">
      <xdr:nvCxnSpPr>
        <xdr:cNvPr id="177" name="直線コネクタ 176"/>
        <xdr:cNvCxnSpPr/>
      </xdr:nvCxnSpPr>
      <xdr:spPr>
        <a:xfrm flipV="1">
          <a:off x="2908300" y="13232147"/>
          <a:ext cx="889000" cy="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29184</xdr:rowOff>
    </xdr:from>
    <xdr:to>
      <xdr:col>5</xdr:col>
      <xdr:colOff>409575</xdr:colOff>
      <xdr:row>76</xdr:row>
      <xdr:rowOff>130784</xdr:rowOff>
    </xdr:to>
    <xdr:sp macro="" textlink="">
      <xdr:nvSpPr>
        <xdr:cNvPr id="178" name="フローチャート : 判断 177"/>
        <xdr:cNvSpPr/>
      </xdr:nvSpPr>
      <xdr:spPr>
        <a:xfrm>
          <a:off x="3746500" y="13059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147311</xdr:rowOff>
    </xdr:from>
    <xdr:ext cx="599010" cy="259045"/>
    <xdr:sp macro="" textlink="">
      <xdr:nvSpPr>
        <xdr:cNvPr id="179" name="テキスト ボックス 178"/>
        <xdr:cNvSpPr txBox="1"/>
      </xdr:nvSpPr>
      <xdr:spPr>
        <a:xfrm>
          <a:off x="3497794" y="12834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150,449</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159297</xdr:rowOff>
    </xdr:from>
    <xdr:to>
      <xdr:col>4</xdr:col>
      <xdr:colOff>155575</xdr:colOff>
      <xdr:row>77</xdr:row>
      <xdr:rowOff>69943</xdr:rowOff>
    </xdr:to>
    <xdr:cxnSp macro="">
      <xdr:nvCxnSpPr>
        <xdr:cNvPr id="180" name="直線コネクタ 179"/>
        <xdr:cNvCxnSpPr/>
      </xdr:nvCxnSpPr>
      <xdr:spPr>
        <a:xfrm>
          <a:off x="2019300" y="13189497"/>
          <a:ext cx="889000" cy="8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112635</xdr:rowOff>
    </xdr:from>
    <xdr:to>
      <xdr:col>4</xdr:col>
      <xdr:colOff>206375</xdr:colOff>
      <xdr:row>77</xdr:row>
      <xdr:rowOff>42785</xdr:rowOff>
    </xdr:to>
    <xdr:sp macro="" textlink="">
      <xdr:nvSpPr>
        <xdr:cNvPr id="181" name="フローチャート : 判断 180"/>
        <xdr:cNvSpPr/>
      </xdr:nvSpPr>
      <xdr:spPr>
        <a:xfrm>
          <a:off x="2857500" y="131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59311</xdr:rowOff>
    </xdr:from>
    <xdr:ext cx="599010" cy="259045"/>
    <xdr:sp macro="" textlink="">
      <xdr:nvSpPr>
        <xdr:cNvPr id="182" name="テキスト ボックス 181"/>
        <xdr:cNvSpPr txBox="1"/>
      </xdr:nvSpPr>
      <xdr:spPr>
        <a:xfrm>
          <a:off x="2608794" y="12918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135,847</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159297</xdr:rowOff>
    </xdr:from>
    <xdr:to>
      <xdr:col>2</xdr:col>
      <xdr:colOff>638175</xdr:colOff>
      <xdr:row>77</xdr:row>
      <xdr:rowOff>125532</xdr:rowOff>
    </xdr:to>
    <xdr:cxnSp macro="">
      <xdr:nvCxnSpPr>
        <xdr:cNvPr id="183" name="直線コネクタ 182"/>
        <xdr:cNvCxnSpPr/>
      </xdr:nvCxnSpPr>
      <xdr:spPr>
        <a:xfrm flipV="1">
          <a:off x="1130300" y="13189497"/>
          <a:ext cx="889000" cy="13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21217</xdr:rowOff>
    </xdr:from>
    <xdr:to>
      <xdr:col>3</xdr:col>
      <xdr:colOff>3175</xdr:colOff>
      <xdr:row>77</xdr:row>
      <xdr:rowOff>122817</xdr:rowOff>
    </xdr:to>
    <xdr:sp macro="" textlink="">
      <xdr:nvSpPr>
        <xdr:cNvPr id="184" name="フローチャート : 判断 183"/>
        <xdr:cNvSpPr/>
      </xdr:nvSpPr>
      <xdr:spPr>
        <a:xfrm>
          <a:off x="1968500" y="1322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113944</xdr:rowOff>
    </xdr:from>
    <xdr:ext cx="599010" cy="259045"/>
    <xdr:sp macro="" textlink="">
      <xdr:nvSpPr>
        <xdr:cNvPr id="185" name="テキスト ボックス 184"/>
        <xdr:cNvSpPr txBox="1"/>
      </xdr:nvSpPr>
      <xdr:spPr>
        <a:xfrm>
          <a:off x="1719794" y="13315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121,843</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120710</xdr:rowOff>
    </xdr:from>
    <xdr:to>
      <xdr:col>1</xdr:col>
      <xdr:colOff>485775</xdr:colOff>
      <xdr:row>77</xdr:row>
      <xdr:rowOff>50860</xdr:rowOff>
    </xdr:to>
    <xdr:sp macro="" textlink="">
      <xdr:nvSpPr>
        <xdr:cNvPr id="186" name="フローチャート : 判断 185"/>
        <xdr:cNvSpPr/>
      </xdr:nvSpPr>
      <xdr:spPr>
        <a:xfrm>
          <a:off x="1079500" y="1315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67387</xdr:rowOff>
    </xdr:from>
    <xdr:ext cx="599010" cy="259045"/>
    <xdr:sp macro="" textlink="">
      <xdr:nvSpPr>
        <xdr:cNvPr id="187" name="テキスト ボックス 186"/>
        <xdr:cNvSpPr txBox="1"/>
      </xdr:nvSpPr>
      <xdr:spPr>
        <a:xfrm>
          <a:off x="830794" y="12926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134,434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116811</xdr:rowOff>
    </xdr:from>
    <xdr:to>
      <xdr:col>6</xdr:col>
      <xdr:colOff>561975</xdr:colOff>
      <xdr:row>77</xdr:row>
      <xdr:rowOff>46961</xdr:rowOff>
    </xdr:to>
    <xdr:sp macro="" textlink="">
      <xdr:nvSpPr>
        <xdr:cNvPr id="193" name="円/楕円 192"/>
        <xdr:cNvSpPr/>
      </xdr:nvSpPr>
      <xdr:spPr>
        <a:xfrm>
          <a:off x="4584700" y="1314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95238</xdr:rowOff>
    </xdr:from>
    <xdr:ext cx="599010" cy="259045"/>
    <xdr:sp macro="" textlink="">
      <xdr:nvSpPr>
        <xdr:cNvPr id="194" name="民生費該当値テキスト"/>
        <xdr:cNvSpPr txBox="1"/>
      </xdr:nvSpPr>
      <xdr:spPr>
        <a:xfrm>
          <a:off x="4686300" y="1312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135,116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151147</xdr:rowOff>
    </xdr:from>
    <xdr:to>
      <xdr:col>5</xdr:col>
      <xdr:colOff>409575</xdr:colOff>
      <xdr:row>77</xdr:row>
      <xdr:rowOff>81297</xdr:rowOff>
    </xdr:to>
    <xdr:sp macro="" textlink="">
      <xdr:nvSpPr>
        <xdr:cNvPr id="195" name="円/楕円 194"/>
        <xdr:cNvSpPr/>
      </xdr:nvSpPr>
      <xdr:spPr>
        <a:xfrm>
          <a:off x="3746500" y="1318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72424</xdr:rowOff>
    </xdr:from>
    <xdr:ext cx="599010" cy="259045"/>
    <xdr:sp macro="" textlink="">
      <xdr:nvSpPr>
        <xdr:cNvPr id="196" name="テキスト ボックス 195"/>
        <xdr:cNvSpPr txBox="1"/>
      </xdr:nvSpPr>
      <xdr:spPr>
        <a:xfrm>
          <a:off x="3497794" y="1327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129,108</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19143</xdr:rowOff>
    </xdr:from>
    <xdr:to>
      <xdr:col>4</xdr:col>
      <xdr:colOff>206375</xdr:colOff>
      <xdr:row>77</xdr:row>
      <xdr:rowOff>120743</xdr:rowOff>
    </xdr:to>
    <xdr:sp macro="" textlink="">
      <xdr:nvSpPr>
        <xdr:cNvPr id="197" name="円/楕円 196"/>
        <xdr:cNvSpPr/>
      </xdr:nvSpPr>
      <xdr:spPr>
        <a:xfrm>
          <a:off x="2857500" y="1322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111870</xdr:rowOff>
    </xdr:from>
    <xdr:ext cx="599010" cy="259045"/>
    <xdr:sp macro="" textlink="">
      <xdr:nvSpPr>
        <xdr:cNvPr id="198" name="テキスト ボックス 197"/>
        <xdr:cNvSpPr txBox="1"/>
      </xdr:nvSpPr>
      <xdr:spPr>
        <a:xfrm>
          <a:off x="2608794" y="13313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122,206</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108497</xdr:rowOff>
    </xdr:from>
    <xdr:to>
      <xdr:col>3</xdr:col>
      <xdr:colOff>3175</xdr:colOff>
      <xdr:row>77</xdr:row>
      <xdr:rowOff>38647</xdr:rowOff>
    </xdr:to>
    <xdr:sp macro="" textlink="">
      <xdr:nvSpPr>
        <xdr:cNvPr id="199" name="円/楕円 198"/>
        <xdr:cNvSpPr/>
      </xdr:nvSpPr>
      <xdr:spPr>
        <a:xfrm>
          <a:off x="1968500" y="1313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55173</xdr:rowOff>
    </xdr:from>
    <xdr:ext cx="599010" cy="259045"/>
    <xdr:sp macro="" textlink="">
      <xdr:nvSpPr>
        <xdr:cNvPr id="200" name="テキスト ボックス 199"/>
        <xdr:cNvSpPr txBox="1"/>
      </xdr:nvSpPr>
      <xdr:spPr>
        <a:xfrm>
          <a:off x="1719794" y="1291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136,571</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74732</xdr:rowOff>
    </xdr:from>
    <xdr:to>
      <xdr:col>1</xdr:col>
      <xdr:colOff>485775</xdr:colOff>
      <xdr:row>78</xdr:row>
      <xdr:rowOff>4882</xdr:rowOff>
    </xdr:to>
    <xdr:sp macro="" textlink="">
      <xdr:nvSpPr>
        <xdr:cNvPr id="201" name="円/楕円 200"/>
        <xdr:cNvSpPr/>
      </xdr:nvSpPr>
      <xdr:spPr>
        <a:xfrm>
          <a:off x="1079500" y="1327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167459</xdr:rowOff>
    </xdr:from>
    <xdr:ext cx="599010" cy="259045"/>
    <xdr:sp macro="" textlink="">
      <xdr:nvSpPr>
        <xdr:cNvPr id="202" name="テキスト ボックス 201"/>
        <xdr:cNvSpPr txBox="1"/>
      </xdr:nvSpPr>
      <xdr:spPr>
        <a:xfrm>
          <a:off x="830794" y="13369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112,479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33,795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4" name="直線コネクタ 213"/>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5" name="テキスト ボックス 214"/>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6" name="直線コネクタ 215"/>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7" name="テキスト ボックス 216"/>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8" name="直線コネクタ 217"/>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9" name="テキスト ボックス 218"/>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0" name="直線コネクタ 219"/>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1" name="テキスト ボックス 220"/>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2" name="直線コネクタ 221"/>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4" name="直線コネクタ 223"/>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41125</xdr:rowOff>
    </xdr:from>
    <xdr:to>
      <xdr:col>6</xdr:col>
      <xdr:colOff>510540</xdr:colOff>
      <xdr:row>99</xdr:row>
      <xdr:rowOff>104104</xdr:rowOff>
    </xdr:to>
    <xdr:cxnSp macro="">
      <xdr:nvCxnSpPr>
        <xdr:cNvPr id="229" name="直線コネクタ 228"/>
        <xdr:cNvCxnSpPr/>
      </xdr:nvCxnSpPr>
      <xdr:spPr>
        <a:xfrm flipV="1">
          <a:off x="4633595" y="15471625"/>
          <a:ext cx="1270" cy="160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107931</xdr:rowOff>
    </xdr:from>
    <xdr:ext cx="534377" cy="259045"/>
    <xdr:sp macro="" textlink="">
      <xdr:nvSpPr>
        <xdr:cNvPr id="230" name="衛生費最小値テキスト"/>
        <xdr:cNvSpPr txBox="1"/>
      </xdr:nvSpPr>
      <xdr:spPr>
        <a:xfrm>
          <a:off x="4686300" y="1708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19,680</a:t>
          </a:r>
          <a:endParaRPr kumimoji="1" lang="ja-JP" altLang="en-US" sz="1000" b="1">
            <a:latin typeface="ＭＳ Ｐゴシック"/>
          </a:endParaRPr>
        </a:p>
      </xdr:txBody>
    </xdr:sp>
    <xdr:clientData/>
  </xdr:oneCellAnchor>
  <xdr:twoCellAnchor>
    <xdr:from>
      <xdr:col>6</xdr:col>
      <xdr:colOff>422275</xdr:colOff>
      <xdr:row>99</xdr:row>
      <xdr:rowOff>104104</xdr:rowOff>
    </xdr:from>
    <xdr:to>
      <xdr:col>6</xdr:col>
      <xdr:colOff>600075</xdr:colOff>
      <xdr:row>99</xdr:row>
      <xdr:rowOff>104104</xdr:rowOff>
    </xdr:to>
    <xdr:cxnSp macro="">
      <xdr:nvCxnSpPr>
        <xdr:cNvPr id="231" name="直線コネクタ 230"/>
        <xdr:cNvCxnSpPr/>
      </xdr:nvCxnSpPr>
      <xdr:spPr>
        <a:xfrm>
          <a:off x="4546600" y="1707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159252</xdr:rowOff>
    </xdr:from>
    <xdr:ext cx="599010" cy="259045"/>
    <xdr:sp macro="" textlink="">
      <xdr:nvSpPr>
        <xdr:cNvPr id="232" name="衛生費最大値テキスト"/>
        <xdr:cNvSpPr txBox="1"/>
      </xdr:nvSpPr>
      <xdr:spPr>
        <a:xfrm>
          <a:off x="4686300" y="15246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118,037</a:t>
          </a:r>
          <a:endParaRPr kumimoji="1" lang="ja-JP" altLang="en-US" sz="1000" b="1">
            <a:latin typeface="ＭＳ Ｐゴシック"/>
          </a:endParaRPr>
        </a:p>
      </xdr:txBody>
    </xdr:sp>
    <xdr:clientData/>
  </xdr:oneCellAnchor>
  <xdr:twoCellAnchor>
    <xdr:from>
      <xdr:col>6</xdr:col>
      <xdr:colOff>422275</xdr:colOff>
      <xdr:row>90</xdr:row>
      <xdr:rowOff>41125</xdr:rowOff>
    </xdr:from>
    <xdr:to>
      <xdr:col>6</xdr:col>
      <xdr:colOff>600075</xdr:colOff>
      <xdr:row>90</xdr:row>
      <xdr:rowOff>41125</xdr:rowOff>
    </xdr:to>
    <xdr:cxnSp macro="">
      <xdr:nvCxnSpPr>
        <xdr:cNvPr id="233" name="直線コネクタ 232"/>
        <xdr:cNvCxnSpPr/>
      </xdr:nvCxnSpPr>
      <xdr:spPr>
        <a:xfrm>
          <a:off x="4546600" y="1547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99</xdr:row>
      <xdr:rowOff>24550</xdr:rowOff>
    </xdr:from>
    <xdr:to>
      <xdr:col>6</xdr:col>
      <xdr:colOff>511175</xdr:colOff>
      <xdr:row>99</xdr:row>
      <xdr:rowOff>41287</xdr:rowOff>
    </xdr:to>
    <xdr:cxnSp macro="">
      <xdr:nvCxnSpPr>
        <xdr:cNvPr id="234" name="直線コネクタ 233"/>
        <xdr:cNvCxnSpPr/>
      </xdr:nvCxnSpPr>
      <xdr:spPr>
        <a:xfrm>
          <a:off x="3797300" y="16998100"/>
          <a:ext cx="838200" cy="1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135193</xdr:rowOff>
    </xdr:from>
    <xdr:ext cx="534377" cy="259045"/>
    <xdr:sp macro="" textlink="">
      <xdr:nvSpPr>
        <xdr:cNvPr id="235" name="衛生費平均値テキスト"/>
        <xdr:cNvSpPr txBox="1"/>
      </xdr:nvSpPr>
      <xdr:spPr>
        <a:xfrm>
          <a:off x="4686300" y="164229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47,566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112316</xdr:rowOff>
    </xdr:from>
    <xdr:to>
      <xdr:col>6</xdr:col>
      <xdr:colOff>561975</xdr:colOff>
      <xdr:row>97</xdr:row>
      <xdr:rowOff>42466</xdr:rowOff>
    </xdr:to>
    <xdr:sp macro="" textlink="">
      <xdr:nvSpPr>
        <xdr:cNvPr id="236" name="フローチャート : 判断 235"/>
        <xdr:cNvSpPr/>
      </xdr:nvSpPr>
      <xdr:spPr>
        <a:xfrm>
          <a:off x="4584700" y="1657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99</xdr:row>
      <xdr:rowOff>24550</xdr:rowOff>
    </xdr:from>
    <xdr:to>
      <xdr:col>5</xdr:col>
      <xdr:colOff>358775</xdr:colOff>
      <xdr:row>99</xdr:row>
      <xdr:rowOff>30152</xdr:rowOff>
    </xdr:to>
    <xdr:cxnSp macro="">
      <xdr:nvCxnSpPr>
        <xdr:cNvPr id="237" name="直線コネクタ 236"/>
        <xdr:cNvCxnSpPr/>
      </xdr:nvCxnSpPr>
      <xdr:spPr>
        <a:xfrm flipV="1">
          <a:off x="2908300" y="16998100"/>
          <a:ext cx="889000" cy="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143633</xdr:rowOff>
    </xdr:from>
    <xdr:to>
      <xdr:col>5</xdr:col>
      <xdr:colOff>409575</xdr:colOff>
      <xdr:row>97</xdr:row>
      <xdr:rowOff>73783</xdr:rowOff>
    </xdr:to>
    <xdr:sp macro="" textlink="">
      <xdr:nvSpPr>
        <xdr:cNvPr id="238" name="フローチャート : 判断 237"/>
        <xdr:cNvSpPr/>
      </xdr:nvSpPr>
      <xdr:spPr>
        <a:xfrm>
          <a:off x="3746500" y="1660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90310</xdr:rowOff>
    </xdr:from>
    <xdr:ext cx="534377" cy="259045"/>
    <xdr:sp macro="" textlink="">
      <xdr:nvSpPr>
        <xdr:cNvPr id="239" name="テキスト ボックス 238"/>
        <xdr:cNvSpPr txBox="1"/>
      </xdr:nvSpPr>
      <xdr:spPr>
        <a:xfrm>
          <a:off x="3530111" y="1637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45,648</a:t>
          </a:r>
          <a:endParaRPr kumimoji="1" lang="ja-JP" altLang="en-US" sz="1000" b="1">
            <a:solidFill>
              <a:srgbClr val="000080"/>
            </a:solidFill>
            <a:latin typeface="ＭＳ Ｐゴシック"/>
          </a:endParaRPr>
        </a:p>
      </xdr:txBody>
    </xdr:sp>
    <xdr:clientData/>
  </xdr:oneCellAnchor>
  <xdr:twoCellAnchor>
    <xdr:from>
      <xdr:col>2</xdr:col>
      <xdr:colOff>638175</xdr:colOff>
      <xdr:row>99</xdr:row>
      <xdr:rowOff>27980</xdr:rowOff>
    </xdr:from>
    <xdr:to>
      <xdr:col>4</xdr:col>
      <xdr:colOff>155575</xdr:colOff>
      <xdr:row>99</xdr:row>
      <xdr:rowOff>30152</xdr:rowOff>
    </xdr:to>
    <xdr:cxnSp macro="">
      <xdr:nvCxnSpPr>
        <xdr:cNvPr id="240" name="直線コネクタ 239"/>
        <xdr:cNvCxnSpPr/>
      </xdr:nvCxnSpPr>
      <xdr:spPr>
        <a:xfrm>
          <a:off x="2019300" y="17001530"/>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39457</xdr:rowOff>
    </xdr:from>
    <xdr:to>
      <xdr:col>4</xdr:col>
      <xdr:colOff>206375</xdr:colOff>
      <xdr:row>97</xdr:row>
      <xdr:rowOff>141057</xdr:rowOff>
    </xdr:to>
    <xdr:sp macro="" textlink="">
      <xdr:nvSpPr>
        <xdr:cNvPr id="241" name="フローチャート : 判断 240"/>
        <xdr:cNvSpPr/>
      </xdr:nvSpPr>
      <xdr:spPr>
        <a:xfrm>
          <a:off x="2857500" y="1667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157584</xdr:rowOff>
    </xdr:from>
    <xdr:ext cx="534377" cy="259045"/>
    <xdr:sp macro="" textlink="">
      <xdr:nvSpPr>
        <xdr:cNvPr id="242" name="テキスト ボックス 241"/>
        <xdr:cNvSpPr txBox="1"/>
      </xdr:nvSpPr>
      <xdr:spPr>
        <a:xfrm>
          <a:off x="2641111" y="1644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41,528</a:t>
          </a:r>
          <a:endParaRPr kumimoji="1" lang="ja-JP" altLang="en-US" sz="1000" b="1">
            <a:solidFill>
              <a:srgbClr val="000080"/>
            </a:solidFill>
            <a:latin typeface="ＭＳ Ｐゴシック"/>
          </a:endParaRPr>
        </a:p>
      </xdr:txBody>
    </xdr:sp>
    <xdr:clientData/>
  </xdr:oneCellAnchor>
  <xdr:twoCellAnchor>
    <xdr:from>
      <xdr:col>1</xdr:col>
      <xdr:colOff>434975</xdr:colOff>
      <xdr:row>99</xdr:row>
      <xdr:rowOff>27980</xdr:rowOff>
    </xdr:from>
    <xdr:to>
      <xdr:col>2</xdr:col>
      <xdr:colOff>638175</xdr:colOff>
      <xdr:row>99</xdr:row>
      <xdr:rowOff>76819</xdr:rowOff>
    </xdr:to>
    <xdr:cxnSp macro="">
      <xdr:nvCxnSpPr>
        <xdr:cNvPr id="243" name="直線コネクタ 242"/>
        <xdr:cNvCxnSpPr/>
      </xdr:nvCxnSpPr>
      <xdr:spPr>
        <a:xfrm flipV="1">
          <a:off x="1130300" y="17001530"/>
          <a:ext cx="889000" cy="4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13331</xdr:rowOff>
    </xdr:from>
    <xdr:to>
      <xdr:col>3</xdr:col>
      <xdr:colOff>3175</xdr:colOff>
      <xdr:row>97</xdr:row>
      <xdr:rowOff>114931</xdr:rowOff>
    </xdr:to>
    <xdr:sp macro="" textlink="">
      <xdr:nvSpPr>
        <xdr:cNvPr id="244" name="フローチャート : 判断 243"/>
        <xdr:cNvSpPr/>
      </xdr:nvSpPr>
      <xdr:spPr>
        <a:xfrm>
          <a:off x="1968500" y="166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131458</xdr:rowOff>
    </xdr:from>
    <xdr:ext cx="534377" cy="259045"/>
    <xdr:sp macro="" textlink="">
      <xdr:nvSpPr>
        <xdr:cNvPr id="245" name="テキスト ボックス 244"/>
        <xdr:cNvSpPr txBox="1"/>
      </xdr:nvSpPr>
      <xdr:spPr>
        <a:xfrm>
          <a:off x="1752111" y="1641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43,128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41368</xdr:rowOff>
    </xdr:from>
    <xdr:to>
      <xdr:col>1</xdr:col>
      <xdr:colOff>485775</xdr:colOff>
      <xdr:row>97</xdr:row>
      <xdr:rowOff>142968</xdr:rowOff>
    </xdr:to>
    <xdr:sp macro="" textlink="">
      <xdr:nvSpPr>
        <xdr:cNvPr id="246" name="フローチャート : 判断 245"/>
        <xdr:cNvSpPr/>
      </xdr:nvSpPr>
      <xdr:spPr>
        <a:xfrm>
          <a:off x="1079500" y="1667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159495</xdr:rowOff>
    </xdr:from>
    <xdr:ext cx="534377" cy="259045"/>
    <xdr:sp macro="" textlink="">
      <xdr:nvSpPr>
        <xdr:cNvPr id="247" name="テキスト ボックス 246"/>
        <xdr:cNvSpPr txBox="1"/>
      </xdr:nvSpPr>
      <xdr:spPr>
        <a:xfrm>
          <a:off x="863111" y="16447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41,411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161937</xdr:rowOff>
    </xdr:from>
    <xdr:to>
      <xdr:col>6</xdr:col>
      <xdr:colOff>561975</xdr:colOff>
      <xdr:row>99</xdr:row>
      <xdr:rowOff>92087</xdr:rowOff>
    </xdr:to>
    <xdr:sp macro="" textlink="">
      <xdr:nvSpPr>
        <xdr:cNvPr id="253" name="円/楕円 252"/>
        <xdr:cNvSpPr/>
      </xdr:nvSpPr>
      <xdr:spPr>
        <a:xfrm>
          <a:off x="4584700" y="1696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98</xdr:row>
      <xdr:rowOff>76864</xdr:rowOff>
    </xdr:from>
    <xdr:ext cx="534377" cy="259045"/>
    <xdr:sp macro="" textlink="">
      <xdr:nvSpPr>
        <xdr:cNvPr id="254" name="衛生費該当値テキスト"/>
        <xdr:cNvSpPr txBox="1"/>
      </xdr:nvSpPr>
      <xdr:spPr>
        <a:xfrm>
          <a:off x="4686300" y="1687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23,527</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145200</xdr:rowOff>
    </xdr:from>
    <xdr:to>
      <xdr:col>5</xdr:col>
      <xdr:colOff>409575</xdr:colOff>
      <xdr:row>99</xdr:row>
      <xdr:rowOff>75350</xdr:rowOff>
    </xdr:to>
    <xdr:sp macro="" textlink="">
      <xdr:nvSpPr>
        <xdr:cNvPr id="255" name="円/楕円 254"/>
        <xdr:cNvSpPr/>
      </xdr:nvSpPr>
      <xdr:spPr>
        <a:xfrm>
          <a:off x="3746500" y="169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99</xdr:row>
      <xdr:rowOff>66477</xdr:rowOff>
    </xdr:from>
    <xdr:ext cx="534377" cy="259045"/>
    <xdr:sp macro="" textlink="">
      <xdr:nvSpPr>
        <xdr:cNvPr id="256" name="テキスト ボックス 255"/>
        <xdr:cNvSpPr txBox="1"/>
      </xdr:nvSpPr>
      <xdr:spPr>
        <a:xfrm>
          <a:off x="3530111" y="1704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24,552</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150802</xdr:rowOff>
    </xdr:from>
    <xdr:to>
      <xdr:col>4</xdr:col>
      <xdr:colOff>206375</xdr:colOff>
      <xdr:row>99</xdr:row>
      <xdr:rowOff>80952</xdr:rowOff>
    </xdr:to>
    <xdr:sp macro="" textlink="">
      <xdr:nvSpPr>
        <xdr:cNvPr id="257" name="円/楕円 256"/>
        <xdr:cNvSpPr/>
      </xdr:nvSpPr>
      <xdr:spPr>
        <a:xfrm>
          <a:off x="2857500" y="1695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99</xdr:row>
      <xdr:rowOff>72079</xdr:rowOff>
    </xdr:from>
    <xdr:ext cx="534377" cy="259045"/>
    <xdr:sp macro="" textlink="">
      <xdr:nvSpPr>
        <xdr:cNvPr id="258" name="テキスト ボックス 257"/>
        <xdr:cNvSpPr txBox="1"/>
      </xdr:nvSpPr>
      <xdr:spPr>
        <a:xfrm>
          <a:off x="2641111" y="1704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24,209</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148630</xdr:rowOff>
    </xdr:from>
    <xdr:to>
      <xdr:col>3</xdr:col>
      <xdr:colOff>3175</xdr:colOff>
      <xdr:row>99</xdr:row>
      <xdr:rowOff>78780</xdr:rowOff>
    </xdr:to>
    <xdr:sp macro="" textlink="">
      <xdr:nvSpPr>
        <xdr:cNvPr id="259" name="円/楕円 258"/>
        <xdr:cNvSpPr/>
      </xdr:nvSpPr>
      <xdr:spPr>
        <a:xfrm>
          <a:off x="1968500" y="169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69907</xdr:rowOff>
    </xdr:from>
    <xdr:ext cx="534377" cy="259045"/>
    <xdr:sp macro="" textlink="">
      <xdr:nvSpPr>
        <xdr:cNvPr id="260" name="テキスト ボックス 259"/>
        <xdr:cNvSpPr txBox="1"/>
      </xdr:nvSpPr>
      <xdr:spPr>
        <a:xfrm>
          <a:off x="1752111" y="1704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24,342</a:t>
          </a:r>
          <a:endParaRPr kumimoji="1" lang="ja-JP" altLang="en-US" sz="1000" b="1">
            <a:solidFill>
              <a:srgbClr val="FF0000"/>
            </a:solidFill>
            <a:latin typeface="ＭＳ Ｐゴシック"/>
          </a:endParaRPr>
        </a:p>
      </xdr:txBody>
    </xdr:sp>
    <xdr:clientData/>
  </xdr:oneCellAnchor>
  <xdr:twoCellAnchor>
    <xdr:from>
      <xdr:col>1</xdr:col>
      <xdr:colOff>384175</xdr:colOff>
      <xdr:row>99</xdr:row>
      <xdr:rowOff>26019</xdr:rowOff>
    </xdr:from>
    <xdr:to>
      <xdr:col>1</xdr:col>
      <xdr:colOff>485775</xdr:colOff>
      <xdr:row>99</xdr:row>
      <xdr:rowOff>127619</xdr:rowOff>
    </xdr:to>
    <xdr:sp macro="" textlink="">
      <xdr:nvSpPr>
        <xdr:cNvPr id="261" name="円/楕円 260"/>
        <xdr:cNvSpPr/>
      </xdr:nvSpPr>
      <xdr:spPr>
        <a:xfrm>
          <a:off x="1079500" y="1699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118746</xdr:rowOff>
    </xdr:from>
    <xdr:ext cx="534377" cy="259045"/>
    <xdr:sp macro="" textlink="">
      <xdr:nvSpPr>
        <xdr:cNvPr id="262" name="テキスト ボックス 261"/>
        <xdr:cNvSpPr txBox="1"/>
      </xdr:nvSpPr>
      <xdr:spPr>
        <a:xfrm>
          <a:off x="863111" y="1709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21,351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1,527</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50736</xdr:rowOff>
    </xdr:from>
    <xdr:to>
      <xdr:col>15</xdr:col>
      <xdr:colOff>180340</xdr:colOff>
      <xdr:row>39</xdr:row>
      <xdr:rowOff>44450</xdr:rowOff>
    </xdr:to>
    <xdr:cxnSp macro="">
      <xdr:nvCxnSpPr>
        <xdr:cNvPr id="286" name="直線コネクタ 285"/>
        <xdr:cNvCxnSpPr/>
      </xdr:nvCxnSpPr>
      <xdr:spPr>
        <a:xfrm flipV="1">
          <a:off x="10475595" y="5365686"/>
          <a:ext cx="1270" cy="1365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168863</xdr:rowOff>
    </xdr:from>
    <xdr:ext cx="469744" cy="259045"/>
    <xdr:sp macro="" textlink="">
      <xdr:nvSpPr>
        <xdr:cNvPr id="289" name="労働費最大値テキスト"/>
        <xdr:cNvSpPr txBox="1"/>
      </xdr:nvSpPr>
      <xdr:spPr>
        <a:xfrm>
          <a:off x="10528300" y="514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7,167</a:t>
          </a:r>
          <a:endParaRPr kumimoji="1" lang="ja-JP" altLang="en-US" sz="1000" b="1">
            <a:latin typeface="ＭＳ Ｐゴシック"/>
          </a:endParaRPr>
        </a:p>
      </xdr:txBody>
    </xdr:sp>
    <xdr:clientData/>
  </xdr:oneCellAnchor>
  <xdr:twoCellAnchor>
    <xdr:from>
      <xdr:col>15</xdr:col>
      <xdr:colOff>92075</xdr:colOff>
      <xdr:row>31</xdr:row>
      <xdr:rowOff>50736</xdr:rowOff>
    </xdr:from>
    <xdr:to>
      <xdr:col>15</xdr:col>
      <xdr:colOff>269875</xdr:colOff>
      <xdr:row>31</xdr:row>
      <xdr:rowOff>50736</xdr:rowOff>
    </xdr:to>
    <xdr:cxnSp macro="">
      <xdr:nvCxnSpPr>
        <xdr:cNvPr id="290" name="直線コネクタ 289"/>
        <xdr:cNvCxnSpPr/>
      </xdr:nvCxnSpPr>
      <xdr:spPr>
        <a:xfrm>
          <a:off x="10388600" y="5365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13970</xdr:rowOff>
    </xdr:from>
    <xdr:to>
      <xdr:col>15</xdr:col>
      <xdr:colOff>180975</xdr:colOff>
      <xdr:row>38</xdr:row>
      <xdr:rowOff>24067</xdr:rowOff>
    </xdr:to>
    <xdr:cxnSp macro="">
      <xdr:nvCxnSpPr>
        <xdr:cNvPr id="291" name="直線コネクタ 290"/>
        <xdr:cNvCxnSpPr/>
      </xdr:nvCxnSpPr>
      <xdr:spPr>
        <a:xfrm>
          <a:off x="9639300" y="6529070"/>
          <a:ext cx="8382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162386</xdr:rowOff>
    </xdr:from>
    <xdr:ext cx="378565" cy="259045"/>
    <xdr:sp macro="" textlink="">
      <xdr:nvSpPr>
        <xdr:cNvPr id="292" name="労働費平均値テキスト"/>
        <xdr:cNvSpPr txBox="1"/>
      </xdr:nvSpPr>
      <xdr:spPr>
        <a:xfrm>
          <a:off x="10528300" y="65060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801</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12509</xdr:rowOff>
    </xdr:from>
    <xdr:to>
      <xdr:col>15</xdr:col>
      <xdr:colOff>231775</xdr:colOff>
      <xdr:row>38</xdr:row>
      <xdr:rowOff>114109</xdr:rowOff>
    </xdr:to>
    <xdr:sp macro="" textlink="">
      <xdr:nvSpPr>
        <xdr:cNvPr id="293" name="フローチャート : 判断 292"/>
        <xdr:cNvSpPr/>
      </xdr:nvSpPr>
      <xdr:spPr>
        <a:xfrm>
          <a:off x="10426700" y="65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166560</xdr:rowOff>
    </xdr:from>
    <xdr:to>
      <xdr:col>14</xdr:col>
      <xdr:colOff>28575</xdr:colOff>
      <xdr:row>38</xdr:row>
      <xdr:rowOff>13970</xdr:rowOff>
    </xdr:to>
    <xdr:cxnSp macro="">
      <xdr:nvCxnSpPr>
        <xdr:cNvPr id="294" name="直線コネクタ 293"/>
        <xdr:cNvCxnSpPr/>
      </xdr:nvCxnSpPr>
      <xdr:spPr>
        <a:xfrm>
          <a:off x="8750300" y="6510210"/>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158623</xdr:rowOff>
    </xdr:from>
    <xdr:to>
      <xdr:col>14</xdr:col>
      <xdr:colOff>79375</xdr:colOff>
      <xdr:row>38</xdr:row>
      <xdr:rowOff>88773</xdr:rowOff>
    </xdr:to>
    <xdr:sp macro="" textlink="">
      <xdr:nvSpPr>
        <xdr:cNvPr id="295" name="フローチャート : 判断 294"/>
        <xdr:cNvSpPr/>
      </xdr:nvSpPr>
      <xdr:spPr>
        <a:xfrm>
          <a:off x="9588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79900</xdr:rowOff>
    </xdr:from>
    <xdr:ext cx="378565" cy="259045"/>
    <xdr:sp macro="" textlink="">
      <xdr:nvSpPr>
        <xdr:cNvPr id="296" name="テキスト ボックス 295"/>
        <xdr:cNvSpPr txBox="1"/>
      </xdr:nvSpPr>
      <xdr:spPr>
        <a:xfrm>
          <a:off x="9450017" y="6595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41973</xdr:rowOff>
    </xdr:from>
    <xdr:to>
      <xdr:col>12</xdr:col>
      <xdr:colOff>511175</xdr:colOff>
      <xdr:row>37</xdr:row>
      <xdr:rowOff>166560</xdr:rowOff>
    </xdr:to>
    <xdr:cxnSp macro="">
      <xdr:nvCxnSpPr>
        <xdr:cNvPr id="297" name="直線コネクタ 296"/>
        <xdr:cNvCxnSpPr/>
      </xdr:nvCxnSpPr>
      <xdr:spPr>
        <a:xfrm>
          <a:off x="7861300" y="6385623"/>
          <a:ext cx="889000" cy="12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71755</xdr:rowOff>
    </xdr:from>
    <xdr:to>
      <xdr:col>12</xdr:col>
      <xdr:colOff>561975</xdr:colOff>
      <xdr:row>38</xdr:row>
      <xdr:rowOff>1905</xdr:rowOff>
    </xdr:to>
    <xdr:sp macro="" textlink="">
      <xdr:nvSpPr>
        <xdr:cNvPr id="298" name="フローチャート : 判断 297"/>
        <xdr:cNvSpPr/>
      </xdr:nvSpPr>
      <xdr:spPr>
        <a:xfrm>
          <a:off x="8699500" y="641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18432</xdr:rowOff>
    </xdr:from>
    <xdr:ext cx="469744" cy="259045"/>
    <xdr:sp macro="" textlink="">
      <xdr:nvSpPr>
        <xdr:cNvPr id="299" name="テキスト ボックス 298"/>
        <xdr:cNvSpPr txBox="1"/>
      </xdr:nvSpPr>
      <xdr:spPr>
        <a:xfrm>
          <a:off x="8515427" y="6190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39116</xdr:rowOff>
    </xdr:from>
    <xdr:to>
      <xdr:col>11</xdr:col>
      <xdr:colOff>307975</xdr:colOff>
      <xdr:row>37</xdr:row>
      <xdr:rowOff>41973</xdr:rowOff>
    </xdr:to>
    <xdr:cxnSp macro="">
      <xdr:nvCxnSpPr>
        <xdr:cNvPr id="300" name="直線コネクタ 299"/>
        <xdr:cNvCxnSpPr/>
      </xdr:nvCxnSpPr>
      <xdr:spPr>
        <a:xfrm>
          <a:off x="6972300" y="6382766"/>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164719</xdr:rowOff>
    </xdr:from>
    <xdr:to>
      <xdr:col>11</xdr:col>
      <xdr:colOff>358775</xdr:colOff>
      <xdr:row>37</xdr:row>
      <xdr:rowOff>94869</xdr:rowOff>
    </xdr:to>
    <xdr:sp macro="" textlink="">
      <xdr:nvSpPr>
        <xdr:cNvPr id="301" name="フローチャート : 判断 300"/>
        <xdr:cNvSpPr/>
      </xdr:nvSpPr>
      <xdr:spPr>
        <a:xfrm>
          <a:off x="7810500" y="633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85996</xdr:rowOff>
    </xdr:from>
    <xdr:ext cx="469744" cy="259045"/>
    <xdr:sp macro="" textlink="">
      <xdr:nvSpPr>
        <xdr:cNvPr id="302" name="テキスト ボックス 301"/>
        <xdr:cNvSpPr txBox="1"/>
      </xdr:nvSpPr>
      <xdr:spPr>
        <a:xfrm>
          <a:off x="7626427" y="6429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1,802</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161671</xdr:rowOff>
    </xdr:from>
    <xdr:to>
      <xdr:col>10</xdr:col>
      <xdr:colOff>155575</xdr:colOff>
      <xdr:row>36</xdr:row>
      <xdr:rowOff>91821</xdr:rowOff>
    </xdr:to>
    <xdr:sp macro="" textlink="">
      <xdr:nvSpPr>
        <xdr:cNvPr id="303" name="フローチャート : 判断 302"/>
        <xdr:cNvSpPr/>
      </xdr:nvSpPr>
      <xdr:spPr>
        <a:xfrm>
          <a:off x="6921500" y="616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108348</xdr:rowOff>
    </xdr:from>
    <xdr:ext cx="469744" cy="259045"/>
    <xdr:sp macro="" textlink="">
      <xdr:nvSpPr>
        <xdr:cNvPr id="304" name="テキスト ボックス 303"/>
        <xdr:cNvSpPr txBox="1"/>
      </xdr:nvSpPr>
      <xdr:spPr>
        <a:xfrm>
          <a:off x="6737427" y="5937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144716</xdr:rowOff>
    </xdr:from>
    <xdr:to>
      <xdr:col>15</xdr:col>
      <xdr:colOff>231775</xdr:colOff>
      <xdr:row>38</xdr:row>
      <xdr:rowOff>74867</xdr:rowOff>
    </xdr:to>
    <xdr:sp macro="" textlink="">
      <xdr:nvSpPr>
        <xdr:cNvPr id="310" name="円/楕円 309"/>
        <xdr:cNvSpPr/>
      </xdr:nvSpPr>
      <xdr:spPr>
        <a:xfrm>
          <a:off x="10426700" y="6488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167593</xdr:rowOff>
    </xdr:from>
    <xdr:ext cx="469744" cy="259045"/>
    <xdr:sp macro="" textlink="">
      <xdr:nvSpPr>
        <xdr:cNvPr id="311" name="労働費該当値テキスト"/>
        <xdr:cNvSpPr txBox="1"/>
      </xdr:nvSpPr>
      <xdr:spPr>
        <a:xfrm>
          <a:off x="10528300" y="633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1,007</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134620</xdr:rowOff>
    </xdr:from>
    <xdr:to>
      <xdr:col>14</xdr:col>
      <xdr:colOff>79375</xdr:colOff>
      <xdr:row>38</xdr:row>
      <xdr:rowOff>64770</xdr:rowOff>
    </xdr:to>
    <xdr:sp macro="" textlink="">
      <xdr:nvSpPr>
        <xdr:cNvPr id="312" name="円/楕円 311"/>
        <xdr:cNvSpPr/>
      </xdr:nvSpPr>
      <xdr:spPr>
        <a:xfrm>
          <a:off x="9588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81297</xdr:rowOff>
    </xdr:from>
    <xdr:ext cx="469744" cy="259045"/>
    <xdr:sp macro="" textlink="">
      <xdr:nvSpPr>
        <xdr:cNvPr id="313" name="テキスト ボックス 312"/>
        <xdr:cNvSpPr txBox="1"/>
      </xdr:nvSpPr>
      <xdr:spPr>
        <a:xfrm>
          <a:off x="9404427" y="6253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1,060</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115760</xdr:rowOff>
    </xdr:from>
    <xdr:to>
      <xdr:col>12</xdr:col>
      <xdr:colOff>561975</xdr:colOff>
      <xdr:row>38</xdr:row>
      <xdr:rowOff>45910</xdr:rowOff>
    </xdr:to>
    <xdr:sp macro="" textlink="">
      <xdr:nvSpPr>
        <xdr:cNvPr id="314" name="円/楕円 313"/>
        <xdr:cNvSpPr/>
      </xdr:nvSpPr>
      <xdr:spPr>
        <a:xfrm>
          <a:off x="8699500" y="645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37037</xdr:rowOff>
    </xdr:from>
    <xdr:ext cx="469744" cy="259045"/>
    <xdr:sp macro="" textlink="">
      <xdr:nvSpPr>
        <xdr:cNvPr id="315" name="テキスト ボックス 314"/>
        <xdr:cNvSpPr txBox="1"/>
      </xdr:nvSpPr>
      <xdr:spPr>
        <a:xfrm>
          <a:off x="8515427" y="655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1,159</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162623</xdr:rowOff>
    </xdr:from>
    <xdr:to>
      <xdr:col>11</xdr:col>
      <xdr:colOff>358775</xdr:colOff>
      <xdr:row>37</xdr:row>
      <xdr:rowOff>92773</xdr:rowOff>
    </xdr:to>
    <xdr:sp macro="" textlink="">
      <xdr:nvSpPr>
        <xdr:cNvPr id="316" name="円/楕円 315"/>
        <xdr:cNvSpPr/>
      </xdr:nvSpPr>
      <xdr:spPr>
        <a:xfrm>
          <a:off x="7810500" y="633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109300</xdr:rowOff>
    </xdr:from>
    <xdr:ext cx="469744" cy="259045"/>
    <xdr:sp macro="" textlink="">
      <xdr:nvSpPr>
        <xdr:cNvPr id="317" name="テキスト ボックス 316"/>
        <xdr:cNvSpPr txBox="1"/>
      </xdr:nvSpPr>
      <xdr:spPr>
        <a:xfrm>
          <a:off x="7626427" y="6110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1,813</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159766</xdr:rowOff>
    </xdr:from>
    <xdr:to>
      <xdr:col>10</xdr:col>
      <xdr:colOff>155575</xdr:colOff>
      <xdr:row>37</xdr:row>
      <xdr:rowOff>89916</xdr:rowOff>
    </xdr:to>
    <xdr:sp macro="" textlink="">
      <xdr:nvSpPr>
        <xdr:cNvPr id="318" name="円/楕円 317"/>
        <xdr:cNvSpPr/>
      </xdr:nvSpPr>
      <xdr:spPr>
        <a:xfrm>
          <a:off x="6921500" y="633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81043</xdr:rowOff>
    </xdr:from>
    <xdr:ext cx="469744" cy="259045"/>
    <xdr:sp macro="" textlink="">
      <xdr:nvSpPr>
        <xdr:cNvPr id="319" name="テキスト ボックス 318"/>
        <xdr:cNvSpPr txBox="1"/>
      </xdr:nvSpPr>
      <xdr:spPr>
        <a:xfrm>
          <a:off x="6737427" y="642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24,805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83716</xdr:rowOff>
    </xdr:from>
    <xdr:to>
      <xdr:col>15</xdr:col>
      <xdr:colOff>180340</xdr:colOff>
      <xdr:row>58</xdr:row>
      <xdr:rowOff>85837</xdr:rowOff>
    </xdr:to>
    <xdr:cxnSp macro="">
      <xdr:nvCxnSpPr>
        <xdr:cNvPr id="341" name="直線コネクタ 340"/>
        <xdr:cNvCxnSpPr/>
      </xdr:nvCxnSpPr>
      <xdr:spPr>
        <a:xfrm flipV="1">
          <a:off x="10475595" y="8827666"/>
          <a:ext cx="1270" cy="120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89664</xdr:rowOff>
    </xdr:from>
    <xdr:ext cx="534377" cy="259045"/>
    <xdr:sp macro="" textlink="">
      <xdr:nvSpPr>
        <xdr:cNvPr id="342" name="農林水産業費最小値テキスト"/>
        <xdr:cNvSpPr txBox="1"/>
      </xdr:nvSpPr>
      <xdr:spPr>
        <a:xfrm>
          <a:off x="10528300" y="1003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11,781</a:t>
          </a:r>
          <a:endParaRPr kumimoji="1" lang="ja-JP" altLang="en-US" sz="1000" b="1">
            <a:latin typeface="ＭＳ Ｐゴシック"/>
          </a:endParaRPr>
        </a:p>
      </xdr:txBody>
    </xdr:sp>
    <xdr:clientData/>
  </xdr:oneCellAnchor>
  <xdr:twoCellAnchor>
    <xdr:from>
      <xdr:col>15</xdr:col>
      <xdr:colOff>92075</xdr:colOff>
      <xdr:row>58</xdr:row>
      <xdr:rowOff>85837</xdr:rowOff>
    </xdr:from>
    <xdr:to>
      <xdr:col>15</xdr:col>
      <xdr:colOff>269875</xdr:colOff>
      <xdr:row>58</xdr:row>
      <xdr:rowOff>85837</xdr:rowOff>
    </xdr:to>
    <xdr:cxnSp macro="">
      <xdr:nvCxnSpPr>
        <xdr:cNvPr id="343" name="直線コネクタ 342"/>
        <xdr:cNvCxnSpPr/>
      </xdr:nvCxnSpPr>
      <xdr:spPr>
        <a:xfrm>
          <a:off x="10388600" y="10029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30393</xdr:rowOff>
    </xdr:from>
    <xdr:ext cx="599010" cy="259045"/>
    <xdr:sp macro="" textlink="">
      <xdr:nvSpPr>
        <xdr:cNvPr id="344" name="農林水産業費最大値テキスト"/>
        <xdr:cNvSpPr txBox="1"/>
      </xdr:nvSpPr>
      <xdr:spPr>
        <a:xfrm>
          <a:off x="10528300" y="8602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274,745</a:t>
          </a:r>
          <a:endParaRPr kumimoji="1" lang="ja-JP" altLang="en-US" sz="1000" b="1">
            <a:latin typeface="ＭＳ Ｐゴシック"/>
          </a:endParaRPr>
        </a:p>
      </xdr:txBody>
    </xdr:sp>
    <xdr:clientData/>
  </xdr:oneCellAnchor>
  <xdr:twoCellAnchor>
    <xdr:from>
      <xdr:col>15</xdr:col>
      <xdr:colOff>92075</xdr:colOff>
      <xdr:row>51</xdr:row>
      <xdr:rowOff>83716</xdr:rowOff>
    </xdr:from>
    <xdr:to>
      <xdr:col>15</xdr:col>
      <xdr:colOff>269875</xdr:colOff>
      <xdr:row>51</xdr:row>
      <xdr:rowOff>83716</xdr:rowOff>
    </xdr:to>
    <xdr:cxnSp macro="">
      <xdr:nvCxnSpPr>
        <xdr:cNvPr id="345" name="直線コネクタ 344"/>
        <xdr:cNvCxnSpPr/>
      </xdr:nvCxnSpPr>
      <xdr:spPr>
        <a:xfrm>
          <a:off x="10388600" y="8827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124859</xdr:rowOff>
    </xdr:from>
    <xdr:to>
      <xdr:col>15</xdr:col>
      <xdr:colOff>180975</xdr:colOff>
      <xdr:row>56</xdr:row>
      <xdr:rowOff>127214</xdr:rowOff>
    </xdr:to>
    <xdr:cxnSp macro="">
      <xdr:nvCxnSpPr>
        <xdr:cNvPr id="346" name="直線コネクタ 345"/>
        <xdr:cNvCxnSpPr/>
      </xdr:nvCxnSpPr>
      <xdr:spPr>
        <a:xfrm>
          <a:off x="9639300" y="9726059"/>
          <a:ext cx="838200" cy="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83160</xdr:rowOff>
    </xdr:from>
    <xdr:ext cx="534377" cy="259045"/>
    <xdr:sp macro="" textlink="">
      <xdr:nvSpPr>
        <xdr:cNvPr id="347" name="農林水産業費平均値テキスト"/>
        <xdr:cNvSpPr txBox="1"/>
      </xdr:nvSpPr>
      <xdr:spPr>
        <a:xfrm>
          <a:off x="10528300" y="9855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34,037</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104733</xdr:rowOff>
    </xdr:from>
    <xdr:to>
      <xdr:col>15</xdr:col>
      <xdr:colOff>231775</xdr:colOff>
      <xdr:row>58</xdr:row>
      <xdr:rowOff>34883</xdr:rowOff>
    </xdr:to>
    <xdr:sp macro="" textlink="">
      <xdr:nvSpPr>
        <xdr:cNvPr id="348" name="フローチャート : 判断 347"/>
        <xdr:cNvSpPr/>
      </xdr:nvSpPr>
      <xdr:spPr>
        <a:xfrm>
          <a:off x="10426700" y="987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124859</xdr:rowOff>
    </xdr:from>
    <xdr:to>
      <xdr:col>14</xdr:col>
      <xdr:colOff>28575</xdr:colOff>
      <xdr:row>57</xdr:row>
      <xdr:rowOff>141181</xdr:rowOff>
    </xdr:to>
    <xdr:cxnSp macro="">
      <xdr:nvCxnSpPr>
        <xdr:cNvPr id="349" name="直線コネクタ 348"/>
        <xdr:cNvCxnSpPr/>
      </xdr:nvCxnSpPr>
      <xdr:spPr>
        <a:xfrm flipV="1">
          <a:off x="8750300" y="9726059"/>
          <a:ext cx="889000" cy="18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81142</xdr:rowOff>
    </xdr:from>
    <xdr:to>
      <xdr:col>14</xdr:col>
      <xdr:colOff>79375</xdr:colOff>
      <xdr:row>58</xdr:row>
      <xdr:rowOff>11292</xdr:rowOff>
    </xdr:to>
    <xdr:sp macro="" textlink="">
      <xdr:nvSpPr>
        <xdr:cNvPr id="350" name="フローチャート : 判断 349"/>
        <xdr:cNvSpPr/>
      </xdr:nvSpPr>
      <xdr:spPr>
        <a:xfrm>
          <a:off x="9588500" y="985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2419</xdr:rowOff>
    </xdr:from>
    <xdr:ext cx="534377" cy="259045"/>
    <xdr:sp macro="" textlink="">
      <xdr:nvSpPr>
        <xdr:cNvPr id="351" name="テキスト ボックス 350"/>
        <xdr:cNvSpPr txBox="1"/>
      </xdr:nvSpPr>
      <xdr:spPr>
        <a:xfrm>
          <a:off x="9372111" y="994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39,197</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141181</xdr:rowOff>
    </xdr:from>
    <xdr:to>
      <xdr:col>12</xdr:col>
      <xdr:colOff>511175</xdr:colOff>
      <xdr:row>58</xdr:row>
      <xdr:rowOff>10999</xdr:rowOff>
    </xdr:to>
    <xdr:cxnSp macro="">
      <xdr:nvCxnSpPr>
        <xdr:cNvPr id="352" name="直線コネクタ 351"/>
        <xdr:cNvCxnSpPr/>
      </xdr:nvCxnSpPr>
      <xdr:spPr>
        <a:xfrm flipV="1">
          <a:off x="7861300" y="9913831"/>
          <a:ext cx="889000" cy="4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154810</xdr:rowOff>
    </xdr:from>
    <xdr:to>
      <xdr:col>12</xdr:col>
      <xdr:colOff>561975</xdr:colOff>
      <xdr:row>58</xdr:row>
      <xdr:rowOff>84960</xdr:rowOff>
    </xdr:to>
    <xdr:sp macro="" textlink="">
      <xdr:nvSpPr>
        <xdr:cNvPr id="353" name="フローチャート : 判断 352"/>
        <xdr:cNvSpPr/>
      </xdr:nvSpPr>
      <xdr:spPr>
        <a:xfrm>
          <a:off x="8699500" y="992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76087</xdr:rowOff>
    </xdr:from>
    <xdr:ext cx="534377" cy="259045"/>
    <xdr:sp macro="" textlink="">
      <xdr:nvSpPr>
        <xdr:cNvPr id="354" name="テキスト ボックス 353"/>
        <xdr:cNvSpPr txBox="1"/>
      </xdr:nvSpPr>
      <xdr:spPr>
        <a:xfrm>
          <a:off x="8483111" y="1002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23,084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10999</xdr:rowOff>
    </xdr:from>
    <xdr:to>
      <xdr:col>11</xdr:col>
      <xdr:colOff>307975</xdr:colOff>
      <xdr:row>58</xdr:row>
      <xdr:rowOff>29776</xdr:rowOff>
    </xdr:to>
    <xdr:cxnSp macro="">
      <xdr:nvCxnSpPr>
        <xdr:cNvPr id="355" name="直線コネクタ 354"/>
        <xdr:cNvCxnSpPr/>
      </xdr:nvCxnSpPr>
      <xdr:spPr>
        <a:xfrm flipV="1">
          <a:off x="6972300" y="9955099"/>
          <a:ext cx="889000" cy="18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156766</xdr:rowOff>
    </xdr:from>
    <xdr:to>
      <xdr:col>11</xdr:col>
      <xdr:colOff>358775</xdr:colOff>
      <xdr:row>58</xdr:row>
      <xdr:rowOff>86916</xdr:rowOff>
    </xdr:to>
    <xdr:sp macro="" textlink="">
      <xdr:nvSpPr>
        <xdr:cNvPr id="356" name="フローチャート : 判断 355"/>
        <xdr:cNvSpPr/>
      </xdr:nvSpPr>
      <xdr:spPr>
        <a:xfrm>
          <a:off x="7810500" y="9929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78043</xdr:rowOff>
    </xdr:from>
    <xdr:ext cx="534377" cy="259045"/>
    <xdr:sp macro="" textlink="">
      <xdr:nvSpPr>
        <xdr:cNvPr id="357" name="テキスト ボックス 356"/>
        <xdr:cNvSpPr txBox="1"/>
      </xdr:nvSpPr>
      <xdr:spPr>
        <a:xfrm>
          <a:off x="7594111" y="1002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22,656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151381</xdr:rowOff>
    </xdr:from>
    <xdr:to>
      <xdr:col>10</xdr:col>
      <xdr:colOff>155575</xdr:colOff>
      <xdr:row>58</xdr:row>
      <xdr:rowOff>81531</xdr:rowOff>
    </xdr:to>
    <xdr:sp macro="" textlink="">
      <xdr:nvSpPr>
        <xdr:cNvPr id="358" name="フローチャート : 判断 357"/>
        <xdr:cNvSpPr/>
      </xdr:nvSpPr>
      <xdr:spPr>
        <a:xfrm>
          <a:off x="6921500" y="992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72658</xdr:rowOff>
    </xdr:from>
    <xdr:ext cx="534377" cy="259045"/>
    <xdr:sp macro="" textlink="">
      <xdr:nvSpPr>
        <xdr:cNvPr id="359" name="テキスト ボックス 358"/>
        <xdr:cNvSpPr txBox="1"/>
      </xdr:nvSpPr>
      <xdr:spPr>
        <a:xfrm>
          <a:off x="6705111" y="1001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23,834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76414</xdr:rowOff>
    </xdr:from>
    <xdr:to>
      <xdr:col>15</xdr:col>
      <xdr:colOff>231775</xdr:colOff>
      <xdr:row>57</xdr:row>
      <xdr:rowOff>6564</xdr:rowOff>
    </xdr:to>
    <xdr:sp macro="" textlink="">
      <xdr:nvSpPr>
        <xdr:cNvPr id="365" name="円/楕円 364"/>
        <xdr:cNvSpPr/>
      </xdr:nvSpPr>
      <xdr:spPr>
        <a:xfrm>
          <a:off x="10426700" y="967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99291</xdr:rowOff>
    </xdr:from>
    <xdr:ext cx="534377" cy="259045"/>
    <xdr:sp macro="" textlink="">
      <xdr:nvSpPr>
        <xdr:cNvPr id="366" name="農林水産業費該当値テキスト"/>
        <xdr:cNvSpPr txBox="1"/>
      </xdr:nvSpPr>
      <xdr:spPr>
        <a:xfrm>
          <a:off x="10528300" y="952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77,731</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74059</xdr:rowOff>
    </xdr:from>
    <xdr:to>
      <xdr:col>14</xdr:col>
      <xdr:colOff>79375</xdr:colOff>
      <xdr:row>57</xdr:row>
      <xdr:rowOff>4209</xdr:rowOff>
    </xdr:to>
    <xdr:sp macro="" textlink="">
      <xdr:nvSpPr>
        <xdr:cNvPr id="367" name="円/楕円 366"/>
        <xdr:cNvSpPr/>
      </xdr:nvSpPr>
      <xdr:spPr>
        <a:xfrm>
          <a:off x="9588500" y="967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20736</xdr:rowOff>
    </xdr:from>
    <xdr:ext cx="534377" cy="259045"/>
    <xdr:sp macro="" textlink="">
      <xdr:nvSpPr>
        <xdr:cNvPr id="368" name="テキスト ボックス 367"/>
        <xdr:cNvSpPr txBox="1"/>
      </xdr:nvSpPr>
      <xdr:spPr>
        <a:xfrm>
          <a:off x="9372111" y="945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78,246</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90381</xdr:rowOff>
    </xdr:from>
    <xdr:to>
      <xdr:col>12</xdr:col>
      <xdr:colOff>561975</xdr:colOff>
      <xdr:row>58</xdr:row>
      <xdr:rowOff>20531</xdr:rowOff>
    </xdr:to>
    <xdr:sp macro="" textlink="">
      <xdr:nvSpPr>
        <xdr:cNvPr id="369" name="円/楕円 368"/>
        <xdr:cNvSpPr/>
      </xdr:nvSpPr>
      <xdr:spPr>
        <a:xfrm>
          <a:off x="8699500" y="986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37058</xdr:rowOff>
    </xdr:from>
    <xdr:ext cx="534377" cy="259045"/>
    <xdr:sp macro="" textlink="">
      <xdr:nvSpPr>
        <xdr:cNvPr id="370" name="テキスト ボックス 369"/>
        <xdr:cNvSpPr txBox="1"/>
      </xdr:nvSpPr>
      <xdr:spPr>
        <a:xfrm>
          <a:off x="8483111" y="963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37,176</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131649</xdr:rowOff>
    </xdr:from>
    <xdr:to>
      <xdr:col>11</xdr:col>
      <xdr:colOff>358775</xdr:colOff>
      <xdr:row>58</xdr:row>
      <xdr:rowOff>61799</xdr:rowOff>
    </xdr:to>
    <xdr:sp macro="" textlink="">
      <xdr:nvSpPr>
        <xdr:cNvPr id="371" name="円/楕円 370"/>
        <xdr:cNvSpPr/>
      </xdr:nvSpPr>
      <xdr:spPr>
        <a:xfrm>
          <a:off x="7810500" y="990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78326</xdr:rowOff>
    </xdr:from>
    <xdr:ext cx="534377" cy="259045"/>
    <xdr:sp macro="" textlink="">
      <xdr:nvSpPr>
        <xdr:cNvPr id="372" name="テキスト ボックス 371"/>
        <xdr:cNvSpPr txBox="1"/>
      </xdr:nvSpPr>
      <xdr:spPr>
        <a:xfrm>
          <a:off x="7594111" y="967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28,150</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150426</xdr:rowOff>
    </xdr:from>
    <xdr:to>
      <xdr:col>10</xdr:col>
      <xdr:colOff>155575</xdr:colOff>
      <xdr:row>58</xdr:row>
      <xdr:rowOff>80576</xdr:rowOff>
    </xdr:to>
    <xdr:sp macro="" textlink="">
      <xdr:nvSpPr>
        <xdr:cNvPr id="373" name="円/楕円 372"/>
        <xdr:cNvSpPr/>
      </xdr:nvSpPr>
      <xdr:spPr>
        <a:xfrm>
          <a:off x="6921500" y="992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97103</xdr:rowOff>
    </xdr:from>
    <xdr:ext cx="534377" cy="259045"/>
    <xdr:sp macro="" textlink="">
      <xdr:nvSpPr>
        <xdr:cNvPr id="374" name="テキスト ボックス 373"/>
        <xdr:cNvSpPr txBox="1"/>
      </xdr:nvSpPr>
      <xdr:spPr>
        <a:xfrm>
          <a:off x="6705111" y="969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24,043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24,208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8" name="テキスト ボックス 387"/>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0" name="テキスト ボックス 389"/>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2" name="テキスト ボックス 391"/>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4" name="テキスト ボックス 393"/>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396" name="テキスト ボックス 395"/>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135389</xdr:rowOff>
    </xdr:from>
    <xdr:to>
      <xdr:col>15</xdr:col>
      <xdr:colOff>180340</xdr:colOff>
      <xdr:row>79</xdr:row>
      <xdr:rowOff>37875</xdr:rowOff>
    </xdr:to>
    <xdr:cxnSp macro="">
      <xdr:nvCxnSpPr>
        <xdr:cNvPr id="400" name="直線コネクタ 399"/>
        <xdr:cNvCxnSpPr/>
      </xdr:nvCxnSpPr>
      <xdr:spPr>
        <a:xfrm flipV="1">
          <a:off x="10475595" y="12136889"/>
          <a:ext cx="1270" cy="1445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41702</xdr:rowOff>
    </xdr:from>
    <xdr:ext cx="469744" cy="259045"/>
    <xdr:sp macro="" textlink="">
      <xdr:nvSpPr>
        <xdr:cNvPr id="401" name="商工費最小値テキスト"/>
        <xdr:cNvSpPr txBox="1"/>
      </xdr:nvSpPr>
      <xdr:spPr>
        <a:xfrm>
          <a:off x="10528300" y="1358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1,868</a:t>
          </a:r>
          <a:endParaRPr kumimoji="1" lang="ja-JP" altLang="en-US" sz="1000" b="1">
            <a:latin typeface="ＭＳ Ｐゴシック"/>
          </a:endParaRPr>
        </a:p>
      </xdr:txBody>
    </xdr:sp>
    <xdr:clientData/>
  </xdr:oneCellAnchor>
  <xdr:twoCellAnchor>
    <xdr:from>
      <xdr:col>15</xdr:col>
      <xdr:colOff>92075</xdr:colOff>
      <xdr:row>79</xdr:row>
      <xdr:rowOff>37875</xdr:rowOff>
    </xdr:from>
    <xdr:to>
      <xdr:col>15</xdr:col>
      <xdr:colOff>269875</xdr:colOff>
      <xdr:row>79</xdr:row>
      <xdr:rowOff>37875</xdr:rowOff>
    </xdr:to>
    <xdr:cxnSp macro="">
      <xdr:nvCxnSpPr>
        <xdr:cNvPr id="402" name="直線コネクタ 401"/>
        <xdr:cNvCxnSpPr/>
      </xdr:nvCxnSpPr>
      <xdr:spPr>
        <a:xfrm>
          <a:off x="10388600" y="1358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82066</xdr:rowOff>
    </xdr:from>
    <xdr:ext cx="534377" cy="259045"/>
    <xdr:sp macro="" textlink="">
      <xdr:nvSpPr>
        <xdr:cNvPr id="403" name="商工費最大値テキスト"/>
        <xdr:cNvSpPr txBox="1"/>
      </xdr:nvSpPr>
      <xdr:spPr>
        <a:xfrm>
          <a:off x="10528300" y="1191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46,132</a:t>
          </a:r>
          <a:endParaRPr kumimoji="1" lang="ja-JP" altLang="en-US" sz="1000" b="1">
            <a:latin typeface="ＭＳ Ｐゴシック"/>
          </a:endParaRPr>
        </a:p>
      </xdr:txBody>
    </xdr:sp>
    <xdr:clientData/>
  </xdr:oneCellAnchor>
  <xdr:twoCellAnchor>
    <xdr:from>
      <xdr:col>15</xdr:col>
      <xdr:colOff>92075</xdr:colOff>
      <xdr:row>70</xdr:row>
      <xdr:rowOff>135389</xdr:rowOff>
    </xdr:from>
    <xdr:to>
      <xdr:col>15</xdr:col>
      <xdr:colOff>269875</xdr:colOff>
      <xdr:row>70</xdr:row>
      <xdr:rowOff>135389</xdr:rowOff>
    </xdr:to>
    <xdr:cxnSp macro="">
      <xdr:nvCxnSpPr>
        <xdr:cNvPr id="404" name="直線コネクタ 403"/>
        <xdr:cNvCxnSpPr/>
      </xdr:nvCxnSpPr>
      <xdr:spPr>
        <a:xfrm>
          <a:off x="10388600" y="12136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72</xdr:row>
      <xdr:rowOff>91074</xdr:rowOff>
    </xdr:from>
    <xdr:to>
      <xdr:col>15</xdr:col>
      <xdr:colOff>180975</xdr:colOff>
      <xdr:row>73</xdr:row>
      <xdr:rowOff>52832</xdr:rowOff>
    </xdr:to>
    <xdr:cxnSp macro="">
      <xdr:nvCxnSpPr>
        <xdr:cNvPr id="405" name="直線コネクタ 404"/>
        <xdr:cNvCxnSpPr/>
      </xdr:nvCxnSpPr>
      <xdr:spPr>
        <a:xfrm flipV="1">
          <a:off x="9639300" y="12435474"/>
          <a:ext cx="838200" cy="13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154816</xdr:rowOff>
    </xdr:from>
    <xdr:ext cx="534377" cy="259045"/>
    <xdr:sp macro="" textlink="">
      <xdr:nvSpPr>
        <xdr:cNvPr id="406" name="商工費平均値テキスト"/>
        <xdr:cNvSpPr txBox="1"/>
      </xdr:nvSpPr>
      <xdr:spPr>
        <a:xfrm>
          <a:off x="10528300" y="13013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17,071</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4939</xdr:rowOff>
    </xdr:from>
    <xdr:to>
      <xdr:col>15</xdr:col>
      <xdr:colOff>231775</xdr:colOff>
      <xdr:row>76</xdr:row>
      <xdr:rowOff>106539</xdr:rowOff>
    </xdr:to>
    <xdr:sp macro="" textlink="">
      <xdr:nvSpPr>
        <xdr:cNvPr id="407" name="フローチャート : 判断 406"/>
        <xdr:cNvSpPr/>
      </xdr:nvSpPr>
      <xdr:spPr>
        <a:xfrm>
          <a:off x="10426700" y="13035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73</xdr:row>
      <xdr:rowOff>30364</xdr:rowOff>
    </xdr:from>
    <xdr:to>
      <xdr:col>14</xdr:col>
      <xdr:colOff>28575</xdr:colOff>
      <xdr:row>73</xdr:row>
      <xdr:rowOff>52832</xdr:rowOff>
    </xdr:to>
    <xdr:cxnSp macro="">
      <xdr:nvCxnSpPr>
        <xdr:cNvPr id="408" name="直線コネクタ 407"/>
        <xdr:cNvCxnSpPr/>
      </xdr:nvCxnSpPr>
      <xdr:spPr>
        <a:xfrm>
          <a:off x="8750300" y="12546214"/>
          <a:ext cx="889000" cy="2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89716</xdr:rowOff>
    </xdr:from>
    <xdr:to>
      <xdr:col>14</xdr:col>
      <xdr:colOff>79375</xdr:colOff>
      <xdr:row>76</xdr:row>
      <xdr:rowOff>19865</xdr:rowOff>
    </xdr:to>
    <xdr:sp macro="" textlink="">
      <xdr:nvSpPr>
        <xdr:cNvPr id="409" name="フローチャート : 判断 408"/>
        <xdr:cNvSpPr/>
      </xdr:nvSpPr>
      <xdr:spPr>
        <a:xfrm>
          <a:off x="9588500" y="1294846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10994</xdr:rowOff>
    </xdr:from>
    <xdr:ext cx="534377" cy="259045"/>
    <xdr:sp macro="" textlink="">
      <xdr:nvSpPr>
        <xdr:cNvPr id="410" name="テキスト ボックス 409"/>
        <xdr:cNvSpPr txBox="1"/>
      </xdr:nvSpPr>
      <xdr:spPr>
        <a:xfrm>
          <a:off x="9372111" y="1304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19,725</a:t>
          </a:r>
          <a:endParaRPr kumimoji="1" lang="ja-JP" altLang="en-US" sz="1000" b="1">
            <a:solidFill>
              <a:srgbClr val="000080"/>
            </a:solidFill>
            <a:latin typeface="ＭＳ Ｐゴシック"/>
          </a:endParaRPr>
        </a:p>
      </xdr:txBody>
    </xdr:sp>
    <xdr:clientData/>
  </xdr:oneCellAnchor>
  <xdr:twoCellAnchor>
    <xdr:from>
      <xdr:col>11</xdr:col>
      <xdr:colOff>307975</xdr:colOff>
      <xdr:row>73</xdr:row>
      <xdr:rowOff>30364</xdr:rowOff>
    </xdr:from>
    <xdr:to>
      <xdr:col>12</xdr:col>
      <xdr:colOff>511175</xdr:colOff>
      <xdr:row>73</xdr:row>
      <xdr:rowOff>106031</xdr:rowOff>
    </xdr:to>
    <xdr:cxnSp macro="">
      <xdr:nvCxnSpPr>
        <xdr:cNvPr id="411" name="直線コネクタ 410"/>
        <xdr:cNvCxnSpPr/>
      </xdr:nvCxnSpPr>
      <xdr:spPr>
        <a:xfrm flipV="1">
          <a:off x="7861300" y="12546214"/>
          <a:ext cx="889000" cy="7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88705</xdr:rowOff>
    </xdr:from>
    <xdr:to>
      <xdr:col>12</xdr:col>
      <xdr:colOff>561975</xdr:colOff>
      <xdr:row>78</xdr:row>
      <xdr:rowOff>18855</xdr:rowOff>
    </xdr:to>
    <xdr:sp macro="" textlink="">
      <xdr:nvSpPr>
        <xdr:cNvPr id="412" name="フローチャート : 判断 411"/>
        <xdr:cNvSpPr/>
      </xdr:nvSpPr>
      <xdr:spPr>
        <a:xfrm>
          <a:off x="8699500" y="1329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9982</xdr:rowOff>
    </xdr:from>
    <xdr:ext cx="469744" cy="259045"/>
    <xdr:sp macro="" textlink="">
      <xdr:nvSpPr>
        <xdr:cNvPr id="413" name="テキスト ボックス 412"/>
        <xdr:cNvSpPr txBox="1"/>
      </xdr:nvSpPr>
      <xdr:spPr>
        <a:xfrm>
          <a:off x="8515427" y="133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9,256</a:t>
          </a:r>
          <a:endParaRPr kumimoji="1" lang="ja-JP" altLang="en-US" sz="1000" b="1">
            <a:solidFill>
              <a:srgbClr val="000080"/>
            </a:solidFill>
            <a:latin typeface="ＭＳ Ｐゴシック"/>
          </a:endParaRPr>
        </a:p>
      </xdr:txBody>
    </xdr:sp>
    <xdr:clientData/>
  </xdr:oneCellAnchor>
  <xdr:twoCellAnchor>
    <xdr:from>
      <xdr:col>10</xdr:col>
      <xdr:colOff>104775</xdr:colOff>
      <xdr:row>73</xdr:row>
      <xdr:rowOff>106031</xdr:rowOff>
    </xdr:from>
    <xdr:to>
      <xdr:col>11</xdr:col>
      <xdr:colOff>307975</xdr:colOff>
      <xdr:row>73</xdr:row>
      <xdr:rowOff>117493</xdr:rowOff>
    </xdr:to>
    <xdr:cxnSp macro="">
      <xdr:nvCxnSpPr>
        <xdr:cNvPr id="414" name="直線コネクタ 413"/>
        <xdr:cNvCxnSpPr/>
      </xdr:nvCxnSpPr>
      <xdr:spPr>
        <a:xfrm flipV="1">
          <a:off x="6972300" y="12621881"/>
          <a:ext cx="8890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94419</xdr:rowOff>
    </xdr:from>
    <xdr:to>
      <xdr:col>11</xdr:col>
      <xdr:colOff>358775</xdr:colOff>
      <xdr:row>78</xdr:row>
      <xdr:rowOff>24569</xdr:rowOff>
    </xdr:to>
    <xdr:sp macro="" textlink="">
      <xdr:nvSpPr>
        <xdr:cNvPr id="415" name="フローチャート : 判断 414"/>
        <xdr:cNvSpPr/>
      </xdr:nvSpPr>
      <xdr:spPr>
        <a:xfrm>
          <a:off x="7810500" y="1329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15696</xdr:rowOff>
    </xdr:from>
    <xdr:ext cx="469744" cy="259045"/>
    <xdr:sp macro="" textlink="">
      <xdr:nvSpPr>
        <xdr:cNvPr id="416" name="テキスト ボックス 415"/>
        <xdr:cNvSpPr txBox="1"/>
      </xdr:nvSpPr>
      <xdr:spPr>
        <a:xfrm>
          <a:off x="7626427" y="1338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9,081</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110911</xdr:rowOff>
    </xdr:from>
    <xdr:to>
      <xdr:col>10</xdr:col>
      <xdr:colOff>155575</xdr:colOff>
      <xdr:row>78</xdr:row>
      <xdr:rowOff>41061</xdr:rowOff>
    </xdr:to>
    <xdr:sp macro="" textlink="">
      <xdr:nvSpPr>
        <xdr:cNvPr id="417" name="フローチャート : 判断 416"/>
        <xdr:cNvSpPr/>
      </xdr:nvSpPr>
      <xdr:spPr>
        <a:xfrm>
          <a:off x="6921500" y="1331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32188</xdr:rowOff>
    </xdr:from>
    <xdr:ext cx="469744" cy="259045"/>
    <xdr:sp macro="" textlink="">
      <xdr:nvSpPr>
        <xdr:cNvPr id="418" name="テキスト ボックス 417"/>
        <xdr:cNvSpPr txBox="1"/>
      </xdr:nvSpPr>
      <xdr:spPr>
        <a:xfrm>
          <a:off x="6737427" y="1340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8,576</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72</xdr:row>
      <xdr:rowOff>40274</xdr:rowOff>
    </xdr:from>
    <xdr:to>
      <xdr:col>15</xdr:col>
      <xdr:colOff>231775</xdr:colOff>
      <xdr:row>72</xdr:row>
      <xdr:rowOff>141874</xdr:rowOff>
    </xdr:to>
    <xdr:sp macro="" textlink="">
      <xdr:nvSpPr>
        <xdr:cNvPr id="424" name="円/楕円 423"/>
        <xdr:cNvSpPr/>
      </xdr:nvSpPr>
      <xdr:spPr>
        <a:xfrm>
          <a:off x="10426700" y="1238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71</xdr:row>
      <xdr:rowOff>63151</xdr:rowOff>
    </xdr:from>
    <xdr:ext cx="534377" cy="259045"/>
    <xdr:sp macro="" textlink="">
      <xdr:nvSpPr>
        <xdr:cNvPr id="425" name="商工費該当値テキスト"/>
        <xdr:cNvSpPr txBox="1"/>
      </xdr:nvSpPr>
      <xdr:spPr>
        <a:xfrm>
          <a:off x="10528300" y="1223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36,989</a:t>
          </a:r>
          <a:endParaRPr kumimoji="1" lang="ja-JP" altLang="en-US" sz="1000" b="1">
            <a:solidFill>
              <a:srgbClr val="FF0000"/>
            </a:solidFill>
            <a:latin typeface="ＭＳ Ｐゴシック"/>
          </a:endParaRPr>
        </a:p>
      </xdr:txBody>
    </xdr:sp>
    <xdr:clientData/>
  </xdr:oneCellAnchor>
  <xdr:twoCellAnchor>
    <xdr:from>
      <xdr:col>13</xdr:col>
      <xdr:colOff>663575</xdr:colOff>
      <xdr:row>73</xdr:row>
      <xdr:rowOff>2032</xdr:rowOff>
    </xdr:from>
    <xdr:to>
      <xdr:col>14</xdr:col>
      <xdr:colOff>79375</xdr:colOff>
      <xdr:row>73</xdr:row>
      <xdr:rowOff>103632</xdr:rowOff>
    </xdr:to>
    <xdr:sp macro="" textlink="">
      <xdr:nvSpPr>
        <xdr:cNvPr id="426" name="円/楕円 425"/>
        <xdr:cNvSpPr/>
      </xdr:nvSpPr>
      <xdr:spPr>
        <a:xfrm>
          <a:off x="9588500" y="1251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71</xdr:row>
      <xdr:rowOff>120159</xdr:rowOff>
    </xdr:from>
    <xdr:ext cx="534377" cy="259045"/>
    <xdr:sp macro="" textlink="">
      <xdr:nvSpPr>
        <xdr:cNvPr id="427" name="テキスト ボックス 426"/>
        <xdr:cNvSpPr txBox="1"/>
      </xdr:nvSpPr>
      <xdr:spPr>
        <a:xfrm>
          <a:off x="9372111" y="1229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32,910</a:t>
          </a:r>
          <a:endParaRPr kumimoji="1" lang="ja-JP" altLang="en-US" sz="1000" b="1">
            <a:solidFill>
              <a:srgbClr val="FF0000"/>
            </a:solidFill>
            <a:latin typeface="ＭＳ Ｐゴシック"/>
          </a:endParaRPr>
        </a:p>
      </xdr:txBody>
    </xdr:sp>
    <xdr:clientData/>
  </xdr:oneCellAnchor>
  <xdr:twoCellAnchor>
    <xdr:from>
      <xdr:col>12</xdr:col>
      <xdr:colOff>460375</xdr:colOff>
      <xdr:row>72</xdr:row>
      <xdr:rowOff>151014</xdr:rowOff>
    </xdr:from>
    <xdr:to>
      <xdr:col>12</xdr:col>
      <xdr:colOff>561975</xdr:colOff>
      <xdr:row>73</xdr:row>
      <xdr:rowOff>81164</xdr:rowOff>
    </xdr:to>
    <xdr:sp macro="" textlink="">
      <xdr:nvSpPr>
        <xdr:cNvPr id="428" name="円/楕円 427"/>
        <xdr:cNvSpPr/>
      </xdr:nvSpPr>
      <xdr:spPr>
        <a:xfrm>
          <a:off x="8699500" y="1249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71</xdr:row>
      <xdr:rowOff>97691</xdr:rowOff>
    </xdr:from>
    <xdr:ext cx="534377" cy="259045"/>
    <xdr:sp macro="" textlink="">
      <xdr:nvSpPr>
        <xdr:cNvPr id="429" name="テキスト ボックス 428"/>
        <xdr:cNvSpPr txBox="1"/>
      </xdr:nvSpPr>
      <xdr:spPr>
        <a:xfrm>
          <a:off x="8483111" y="1227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33,598</a:t>
          </a:r>
          <a:endParaRPr kumimoji="1" lang="ja-JP" altLang="en-US" sz="1000" b="1">
            <a:solidFill>
              <a:srgbClr val="FF0000"/>
            </a:solidFill>
            <a:latin typeface="ＭＳ Ｐゴシック"/>
          </a:endParaRPr>
        </a:p>
      </xdr:txBody>
    </xdr:sp>
    <xdr:clientData/>
  </xdr:oneCellAnchor>
  <xdr:twoCellAnchor>
    <xdr:from>
      <xdr:col>11</xdr:col>
      <xdr:colOff>257175</xdr:colOff>
      <xdr:row>73</xdr:row>
      <xdr:rowOff>55231</xdr:rowOff>
    </xdr:from>
    <xdr:to>
      <xdr:col>11</xdr:col>
      <xdr:colOff>358775</xdr:colOff>
      <xdr:row>73</xdr:row>
      <xdr:rowOff>156831</xdr:rowOff>
    </xdr:to>
    <xdr:sp macro="" textlink="">
      <xdr:nvSpPr>
        <xdr:cNvPr id="430" name="円/楕円 429"/>
        <xdr:cNvSpPr/>
      </xdr:nvSpPr>
      <xdr:spPr>
        <a:xfrm>
          <a:off x="7810500" y="1257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72</xdr:row>
      <xdr:rowOff>1908</xdr:rowOff>
    </xdr:from>
    <xdr:ext cx="534377" cy="259045"/>
    <xdr:sp macro="" textlink="">
      <xdr:nvSpPr>
        <xdr:cNvPr id="431" name="テキスト ボックス 430"/>
        <xdr:cNvSpPr txBox="1"/>
      </xdr:nvSpPr>
      <xdr:spPr>
        <a:xfrm>
          <a:off x="7594111" y="12346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31,281</a:t>
          </a:r>
          <a:endParaRPr kumimoji="1" lang="ja-JP" altLang="en-US" sz="1000" b="1">
            <a:solidFill>
              <a:srgbClr val="FF0000"/>
            </a:solidFill>
            <a:latin typeface="ＭＳ Ｐゴシック"/>
          </a:endParaRPr>
        </a:p>
      </xdr:txBody>
    </xdr:sp>
    <xdr:clientData/>
  </xdr:oneCellAnchor>
  <xdr:twoCellAnchor>
    <xdr:from>
      <xdr:col>10</xdr:col>
      <xdr:colOff>53975</xdr:colOff>
      <xdr:row>73</xdr:row>
      <xdr:rowOff>66693</xdr:rowOff>
    </xdr:from>
    <xdr:to>
      <xdr:col>10</xdr:col>
      <xdr:colOff>155575</xdr:colOff>
      <xdr:row>73</xdr:row>
      <xdr:rowOff>168293</xdr:rowOff>
    </xdr:to>
    <xdr:sp macro="" textlink="">
      <xdr:nvSpPr>
        <xdr:cNvPr id="432" name="円/楕円 431"/>
        <xdr:cNvSpPr/>
      </xdr:nvSpPr>
      <xdr:spPr>
        <a:xfrm>
          <a:off x="6921500" y="1258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72</xdr:row>
      <xdr:rowOff>13370</xdr:rowOff>
    </xdr:from>
    <xdr:ext cx="534377" cy="259045"/>
    <xdr:sp macro="" textlink="">
      <xdr:nvSpPr>
        <xdr:cNvPr id="433" name="テキスト ボックス 432"/>
        <xdr:cNvSpPr txBox="1"/>
      </xdr:nvSpPr>
      <xdr:spPr>
        <a:xfrm>
          <a:off x="6705111" y="1235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30,930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52,187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47" name="テキスト ボックス 44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49" name="テキスト ボックス 448"/>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51" name="テキスト ボックス 450"/>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3" name="テキスト ボックス 452"/>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5" name="テキスト ボックス 454"/>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139150</xdr:rowOff>
    </xdr:from>
    <xdr:to>
      <xdr:col>15</xdr:col>
      <xdr:colOff>180340</xdr:colOff>
      <xdr:row>99</xdr:row>
      <xdr:rowOff>29270</xdr:rowOff>
    </xdr:to>
    <xdr:cxnSp macro="">
      <xdr:nvCxnSpPr>
        <xdr:cNvPr id="457" name="直線コネクタ 456"/>
        <xdr:cNvCxnSpPr/>
      </xdr:nvCxnSpPr>
      <xdr:spPr>
        <a:xfrm flipV="1">
          <a:off x="10475595" y="15741100"/>
          <a:ext cx="1270" cy="126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52740</xdr:rowOff>
    </xdr:from>
    <xdr:ext cx="534377" cy="259045"/>
    <xdr:sp macro="" textlink="">
      <xdr:nvSpPr>
        <xdr:cNvPr id="458" name="土木費最小値テキスト"/>
        <xdr:cNvSpPr txBox="1"/>
      </xdr:nvSpPr>
      <xdr:spPr>
        <a:xfrm>
          <a:off x="10528300" y="17026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19,921</a:t>
          </a:r>
          <a:endParaRPr kumimoji="1" lang="ja-JP" altLang="en-US" sz="1000" b="1">
            <a:latin typeface="ＭＳ Ｐゴシック"/>
          </a:endParaRPr>
        </a:p>
      </xdr:txBody>
    </xdr:sp>
    <xdr:clientData/>
  </xdr:oneCellAnchor>
  <xdr:twoCellAnchor>
    <xdr:from>
      <xdr:col>15</xdr:col>
      <xdr:colOff>92075</xdr:colOff>
      <xdr:row>99</xdr:row>
      <xdr:rowOff>29270</xdr:rowOff>
    </xdr:from>
    <xdr:to>
      <xdr:col>15</xdr:col>
      <xdr:colOff>269875</xdr:colOff>
      <xdr:row>99</xdr:row>
      <xdr:rowOff>29270</xdr:rowOff>
    </xdr:to>
    <xdr:cxnSp macro="">
      <xdr:nvCxnSpPr>
        <xdr:cNvPr id="459" name="直線コネクタ 458"/>
        <xdr:cNvCxnSpPr/>
      </xdr:nvCxnSpPr>
      <xdr:spPr>
        <a:xfrm>
          <a:off x="10388600" y="170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85827</xdr:rowOff>
    </xdr:from>
    <xdr:ext cx="690189" cy="259045"/>
    <xdr:sp macro="" textlink="">
      <xdr:nvSpPr>
        <xdr:cNvPr id="460" name="土木費最大値テキスト"/>
        <xdr:cNvSpPr txBox="1"/>
      </xdr:nvSpPr>
      <xdr:spPr>
        <a:xfrm>
          <a:off x="10528300" y="155163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1,675,723</a:t>
          </a:r>
          <a:endParaRPr kumimoji="1" lang="ja-JP" altLang="en-US" sz="1000" b="1">
            <a:latin typeface="ＭＳ Ｐゴシック"/>
          </a:endParaRPr>
        </a:p>
      </xdr:txBody>
    </xdr:sp>
    <xdr:clientData/>
  </xdr:oneCellAnchor>
  <xdr:twoCellAnchor>
    <xdr:from>
      <xdr:col>15</xdr:col>
      <xdr:colOff>92075</xdr:colOff>
      <xdr:row>91</xdr:row>
      <xdr:rowOff>139150</xdr:rowOff>
    </xdr:from>
    <xdr:to>
      <xdr:col>15</xdr:col>
      <xdr:colOff>269875</xdr:colOff>
      <xdr:row>91</xdr:row>
      <xdr:rowOff>139150</xdr:rowOff>
    </xdr:to>
    <xdr:cxnSp macro="">
      <xdr:nvCxnSpPr>
        <xdr:cNvPr id="461" name="直線コネクタ 460"/>
        <xdr:cNvCxnSpPr/>
      </xdr:nvCxnSpPr>
      <xdr:spPr>
        <a:xfrm>
          <a:off x="10388600" y="1574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1431</xdr:rowOff>
    </xdr:from>
    <xdr:to>
      <xdr:col>15</xdr:col>
      <xdr:colOff>180975</xdr:colOff>
      <xdr:row>99</xdr:row>
      <xdr:rowOff>1772</xdr:rowOff>
    </xdr:to>
    <xdr:cxnSp macro="">
      <xdr:nvCxnSpPr>
        <xdr:cNvPr id="462" name="直線コネクタ 461"/>
        <xdr:cNvCxnSpPr/>
      </xdr:nvCxnSpPr>
      <xdr:spPr>
        <a:xfrm>
          <a:off x="9639300" y="16974981"/>
          <a:ext cx="838200" cy="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141640</xdr:rowOff>
    </xdr:from>
    <xdr:ext cx="534377" cy="259045"/>
    <xdr:sp macro="" textlink="">
      <xdr:nvSpPr>
        <xdr:cNvPr id="463" name="土木費平均値テキスト"/>
        <xdr:cNvSpPr txBox="1"/>
      </xdr:nvSpPr>
      <xdr:spPr>
        <a:xfrm>
          <a:off x="10528300" y="167722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60,810</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118763</xdr:rowOff>
    </xdr:from>
    <xdr:to>
      <xdr:col>15</xdr:col>
      <xdr:colOff>231775</xdr:colOff>
      <xdr:row>99</xdr:row>
      <xdr:rowOff>48913</xdr:rowOff>
    </xdr:to>
    <xdr:sp macro="" textlink="">
      <xdr:nvSpPr>
        <xdr:cNvPr id="464" name="フローチャート : 判断 463"/>
        <xdr:cNvSpPr/>
      </xdr:nvSpPr>
      <xdr:spPr>
        <a:xfrm>
          <a:off x="10426700" y="1692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99</xdr:row>
      <xdr:rowOff>1431</xdr:rowOff>
    </xdr:from>
    <xdr:to>
      <xdr:col>14</xdr:col>
      <xdr:colOff>28575</xdr:colOff>
      <xdr:row>99</xdr:row>
      <xdr:rowOff>4837</xdr:rowOff>
    </xdr:to>
    <xdr:cxnSp macro="">
      <xdr:nvCxnSpPr>
        <xdr:cNvPr id="465" name="直線コネクタ 464"/>
        <xdr:cNvCxnSpPr/>
      </xdr:nvCxnSpPr>
      <xdr:spPr>
        <a:xfrm flipV="1">
          <a:off x="8750300" y="16974981"/>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106519</xdr:rowOff>
    </xdr:from>
    <xdr:to>
      <xdr:col>14</xdr:col>
      <xdr:colOff>79375</xdr:colOff>
      <xdr:row>99</xdr:row>
      <xdr:rowOff>36669</xdr:rowOff>
    </xdr:to>
    <xdr:sp macro="" textlink="">
      <xdr:nvSpPr>
        <xdr:cNvPr id="466" name="フローチャート : 判断 465"/>
        <xdr:cNvSpPr/>
      </xdr:nvSpPr>
      <xdr:spPr>
        <a:xfrm>
          <a:off x="9588500" y="1690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53196</xdr:rowOff>
    </xdr:from>
    <xdr:ext cx="534377" cy="259045"/>
    <xdr:sp macro="" textlink="">
      <xdr:nvSpPr>
        <xdr:cNvPr id="467" name="テキスト ボックス 466"/>
        <xdr:cNvSpPr txBox="1"/>
      </xdr:nvSpPr>
      <xdr:spPr>
        <a:xfrm>
          <a:off x="9372111" y="1668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76,878</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4837</xdr:rowOff>
    </xdr:from>
    <xdr:to>
      <xdr:col>12</xdr:col>
      <xdr:colOff>511175</xdr:colOff>
      <xdr:row>99</xdr:row>
      <xdr:rowOff>10483</xdr:rowOff>
    </xdr:to>
    <xdr:cxnSp macro="">
      <xdr:nvCxnSpPr>
        <xdr:cNvPr id="468" name="直線コネクタ 467"/>
        <xdr:cNvCxnSpPr/>
      </xdr:nvCxnSpPr>
      <xdr:spPr>
        <a:xfrm flipV="1">
          <a:off x="7861300" y="16978387"/>
          <a:ext cx="8890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118556</xdr:rowOff>
    </xdr:from>
    <xdr:to>
      <xdr:col>12</xdr:col>
      <xdr:colOff>561975</xdr:colOff>
      <xdr:row>99</xdr:row>
      <xdr:rowOff>48706</xdr:rowOff>
    </xdr:to>
    <xdr:sp macro="" textlink="">
      <xdr:nvSpPr>
        <xdr:cNvPr id="469" name="フローチャート : 判断 468"/>
        <xdr:cNvSpPr/>
      </xdr:nvSpPr>
      <xdr:spPr>
        <a:xfrm>
          <a:off x="8699500" y="1692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65233</xdr:rowOff>
    </xdr:from>
    <xdr:ext cx="534377" cy="259045"/>
    <xdr:sp macro="" textlink="">
      <xdr:nvSpPr>
        <xdr:cNvPr id="470" name="テキスト ボックス 469"/>
        <xdr:cNvSpPr txBox="1"/>
      </xdr:nvSpPr>
      <xdr:spPr>
        <a:xfrm>
          <a:off x="8483111" y="1669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61,081</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10483</xdr:rowOff>
    </xdr:from>
    <xdr:to>
      <xdr:col>11</xdr:col>
      <xdr:colOff>307975</xdr:colOff>
      <xdr:row>99</xdr:row>
      <xdr:rowOff>13432</xdr:rowOff>
    </xdr:to>
    <xdr:cxnSp macro="">
      <xdr:nvCxnSpPr>
        <xdr:cNvPr id="471" name="直線コネクタ 470"/>
        <xdr:cNvCxnSpPr/>
      </xdr:nvCxnSpPr>
      <xdr:spPr>
        <a:xfrm flipV="1">
          <a:off x="6972300" y="16984033"/>
          <a:ext cx="889000" cy="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124597</xdr:rowOff>
    </xdr:from>
    <xdr:to>
      <xdr:col>11</xdr:col>
      <xdr:colOff>358775</xdr:colOff>
      <xdr:row>99</xdr:row>
      <xdr:rowOff>54747</xdr:rowOff>
    </xdr:to>
    <xdr:sp macro="" textlink="">
      <xdr:nvSpPr>
        <xdr:cNvPr id="472" name="フローチャート : 判断 471"/>
        <xdr:cNvSpPr/>
      </xdr:nvSpPr>
      <xdr:spPr>
        <a:xfrm>
          <a:off x="7810500" y="1692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71274</xdr:rowOff>
    </xdr:from>
    <xdr:ext cx="534377" cy="259045"/>
    <xdr:sp macro="" textlink="">
      <xdr:nvSpPr>
        <xdr:cNvPr id="473" name="テキスト ボックス 472"/>
        <xdr:cNvSpPr txBox="1"/>
      </xdr:nvSpPr>
      <xdr:spPr>
        <a:xfrm>
          <a:off x="7594111" y="1670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53,154</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127240</xdr:rowOff>
    </xdr:from>
    <xdr:to>
      <xdr:col>10</xdr:col>
      <xdr:colOff>155575</xdr:colOff>
      <xdr:row>99</xdr:row>
      <xdr:rowOff>57390</xdr:rowOff>
    </xdr:to>
    <xdr:sp macro="" textlink="">
      <xdr:nvSpPr>
        <xdr:cNvPr id="474" name="フローチャート : 判断 473"/>
        <xdr:cNvSpPr/>
      </xdr:nvSpPr>
      <xdr:spPr>
        <a:xfrm>
          <a:off x="6921500" y="1692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73917</xdr:rowOff>
    </xdr:from>
    <xdr:ext cx="534377" cy="259045"/>
    <xdr:sp macro="" textlink="">
      <xdr:nvSpPr>
        <xdr:cNvPr id="475" name="テキスト ボックス 474"/>
        <xdr:cNvSpPr txBox="1"/>
      </xdr:nvSpPr>
      <xdr:spPr>
        <a:xfrm>
          <a:off x="6705111" y="1670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49,685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122422</xdr:rowOff>
    </xdr:from>
    <xdr:to>
      <xdr:col>15</xdr:col>
      <xdr:colOff>231775</xdr:colOff>
      <xdr:row>99</xdr:row>
      <xdr:rowOff>52572</xdr:rowOff>
    </xdr:to>
    <xdr:sp macro="" textlink="">
      <xdr:nvSpPr>
        <xdr:cNvPr id="481" name="円/楕円 480"/>
        <xdr:cNvSpPr/>
      </xdr:nvSpPr>
      <xdr:spPr>
        <a:xfrm>
          <a:off x="10426700" y="1692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97190</xdr:rowOff>
    </xdr:from>
    <xdr:ext cx="534377" cy="259045"/>
    <xdr:sp macro="" textlink="">
      <xdr:nvSpPr>
        <xdr:cNvPr id="482" name="土木費該当値テキスト"/>
        <xdr:cNvSpPr txBox="1"/>
      </xdr:nvSpPr>
      <xdr:spPr>
        <a:xfrm>
          <a:off x="10528300" y="1689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56,008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122081</xdr:rowOff>
    </xdr:from>
    <xdr:to>
      <xdr:col>14</xdr:col>
      <xdr:colOff>79375</xdr:colOff>
      <xdr:row>99</xdr:row>
      <xdr:rowOff>52231</xdr:rowOff>
    </xdr:to>
    <xdr:sp macro="" textlink="">
      <xdr:nvSpPr>
        <xdr:cNvPr id="483" name="円/楕円 482"/>
        <xdr:cNvSpPr/>
      </xdr:nvSpPr>
      <xdr:spPr>
        <a:xfrm>
          <a:off x="9588500" y="1692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43358</xdr:rowOff>
    </xdr:from>
    <xdr:ext cx="534377" cy="259045"/>
    <xdr:sp macro="" textlink="">
      <xdr:nvSpPr>
        <xdr:cNvPr id="484" name="テキスト ボックス 483"/>
        <xdr:cNvSpPr txBox="1"/>
      </xdr:nvSpPr>
      <xdr:spPr>
        <a:xfrm>
          <a:off x="9372111" y="1701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56,455</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125487</xdr:rowOff>
    </xdr:from>
    <xdr:to>
      <xdr:col>12</xdr:col>
      <xdr:colOff>561975</xdr:colOff>
      <xdr:row>99</xdr:row>
      <xdr:rowOff>55637</xdr:rowOff>
    </xdr:to>
    <xdr:sp macro="" textlink="">
      <xdr:nvSpPr>
        <xdr:cNvPr id="485" name="円/楕円 484"/>
        <xdr:cNvSpPr/>
      </xdr:nvSpPr>
      <xdr:spPr>
        <a:xfrm>
          <a:off x="8699500" y="1692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46764</xdr:rowOff>
    </xdr:from>
    <xdr:ext cx="534377" cy="259045"/>
    <xdr:sp macro="" textlink="">
      <xdr:nvSpPr>
        <xdr:cNvPr id="486" name="テキスト ボックス 485"/>
        <xdr:cNvSpPr txBox="1"/>
      </xdr:nvSpPr>
      <xdr:spPr>
        <a:xfrm>
          <a:off x="8483111" y="1702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51,986</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131133</xdr:rowOff>
    </xdr:from>
    <xdr:to>
      <xdr:col>11</xdr:col>
      <xdr:colOff>358775</xdr:colOff>
      <xdr:row>99</xdr:row>
      <xdr:rowOff>61283</xdr:rowOff>
    </xdr:to>
    <xdr:sp macro="" textlink="">
      <xdr:nvSpPr>
        <xdr:cNvPr id="487" name="円/楕円 486"/>
        <xdr:cNvSpPr/>
      </xdr:nvSpPr>
      <xdr:spPr>
        <a:xfrm>
          <a:off x="7810500" y="1693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52410</xdr:rowOff>
    </xdr:from>
    <xdr:ext cx="534377" cy="259045"/>
    <xdr:sp macro="" textlink="">
      <xdr:nvSpPr>
        <xdr:cNvPr id="488" name="テキスト ボックス 487"/>
        <xdr:cNvSpPr txBox="1"/>
      </xdr:nvSpPr>
      <xdr:spPr>
        <a:xfrm>
          <a:off x="7594111" y="1702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44,576</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134082</xdr:rowOff>
    </xdr:from>
    <xdr:to>
      <xdr:col>10</xdr:col>
      <xdr:colOff>155575</xdr:colOff>
      <xdr:row>99</xdr:row>
      <xdr:rowOff>64232</xdr:rowOff>
    </xdr:to>
    <xdr:sp macro="" textlink="">
      <xdr:nvSpPr>
        <xdr:cNvPr id="489" name="円/楕円 488"/>
        <xdr:cNvSpPr/>
      </xdr:nvSpPr>
      <xdr:spPr>
        <a:xfrm>
          <a:off x="6921500" y="16936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55359</xdr:rowOff>
    </xdr:from>
    <xdr:ext cx="534377" cy="259045"/>
    <xdr:sp macro="" textlink="">
      <xdr:nvSpPr>
        <xdr:cNvPr id="490" name="テキスト ボックス 489"/>
        <xdr:cNvSpPr txBox="1"/>
      </xdr:nvSpPr>
      <xdr:spPr>
        <a:xfrm>
          <a:off x="6705111" y="1702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40,706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20,283</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10" name="テキスト ボックス 509"/>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2" name="テキスト ボックス 51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136875</xdr:rowOff>
    </xdr:from>
    <xdr:to>
      <xdr:col>23</xdr:col>
      <xdr:colOff>516889</xdr:colOff>
      <xdr:row>38</xdr:row>
      <xdr:rowOff>31638</xdr:rowOff>
    </xdr:to>
    <xdr:cxnSp macro="">
      <xdr:nvCxnSpPr>
        <xdr:cNvPr id="516" name="直線コネクタ 515"/>
        <xdr:cNvCxnSpPr/>
      </xdr:nvCxnSpPr>
      <xdr:spPr>
        <a:xfrm flipV="1">
          <a:off x="16317595" y="5108925"/>
          <a:ext cx="1269" cy="1437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35465</xdr:rowOff>
    </xdr:from>
    <xdr:ext cx="534377" cy="259045"/>
    <xdr:sp macro="" textlink="">
      <xdr:nvSpPr>
        <xdr:cNvPr id="517" name="消防費最小値テキスト"/>
        <xdr:cNvSpPr txBox="1"/>
      </xdr:nvSpPr>
      <xdr:spPr>
        <a:xfrm>
          <a:off x="16370300" y="655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14,618</a:t>
          </a:r>
          <a:endParaRPr kumimoji="1" lang="ja-JP" altLang="en-US" sz="1000" b="1">
            <a:latin typeface="ＭＳ Ｐゴシック"/>
          </a:endParaRPr>
        </a:p>
      </xdr:txBody>
    </xdr:sp>
    <xdr:clientData/>
  </xdr:oneCellAnchor>
  <xdr:twoCellAnchor>
    <xdr:from>
      <xdr:col>23</xdr:col>
      <xdr:colOff>428625</xdr:colOff>
      <xdr:row>38</xdr:row>
      <xdr:rowOff>31638</xdr:rowOff>
    </xdr:from>
    <xdr:to>
      <xdr:col>23</xdr:col>
      <xdr:colOff>606425</xdr:colOff>
      <xdr:row>38</xdr:row>
      <xdr:rowOff>31638</xdr:rowOff>
    </xdr:to>
    <xdr:cxnSp macro="">
      <xdr:nvCxnSpPr>
        <xdr:cNvPr id="518" name="直線コネクタ 517"/>
        <xdr:cNvCxnSpPr/>
      </xdr:nvCxnSpPr>
      <xdr:spPr>
        <a:xfrm>
          <a:off x="16230600" y="6546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83552</xdr:rowOff>
    </xdr:from>
    <xdr:ext cx="599010" cy="259045"/>
    <xdr:sp macro="" textlink="">
      <xdr:nvSpPr>
        <xdr:cNvPr id="519" name="消防費最大値テキスト"/>
        <xdr:cNvSpPr txBox="1"/>
      </xdr:nvSpPr>
      <xdr:spPr>
        <a:xfrm>
          <a:off x="16370300" y="4884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102,673</a:t>
          </a:r>
          <a:endParaRPr kumimoji="1" lang="ja-JP" altLang="en-US" sz="1000" b="1">
            <a:latin typeface="ＭＳ Ｐゴシック"/>
          </a:endParaRPr>
        </a:p>
      </xdr:txBody>
    </xdr:sp>
    <xdr:clientData/>
  </xdr:oneCellAnchor>
  <xdr:twoCellAnchor>
    <xdr:from>
      <xdr:col>23</xdr:col>
      <xdr:colOff>428625</xdr:colOff>
      <xdr:row>29</xdr:row>
      <xdr:rowOff>136875</xdr:rowOff>
    </xdr:from>
    <xdr:to>
      <xdr:col>23</xdr:col>
      <xdr:colOff>606425</xdr:colOff>
      <xdr:row>29</xdr:row>
      <xdr:rowOff>136875</xdr:rowOff>
    </xdr:to>
    <xdr:cxnSp macro="">
      <xdr:nvCxnSpPr>
        <xdr:cNvPr id="520" name="直線コネクタ 519"/>
        <xdr:cNvCxnSpPr/>
      </xdr:nvCxnSpPr>
      <xdr:spPr>
        <a:xfrm>
          <a:off x="16230600" y="5108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34</xdr:row>
      <xdr:rowOff>63037</xdr:rowOff>
    </xdr:from>
    <xdr:to>
      <xdr:col>23</xdr:col>
      <xdr:colOff>517525</xdr:colOff>
      <xdr:row>36</xdr:row>
      <xdr:rowOff>12190</xdr:rowOff>
    </xdr:to>
    <xdr:cxnSp macro="">
      <xdr:nvCxnSpPr>
        <xdr:cNvPr id="521" name="直線コネクタ 520"/>
        <xdr:cNvCxnSpPr/>
      </xdr:nvCxnSpPr>
      <xdr:spPr>
        <a:xfrm flipV="1">
          <a:off x="15481300" y="5892337"/>
          <a:ext cx="838200" cy="29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123301</xdr:rowOff>
    </xdr:from>
    <xdr:ext cx="534377" cy="259045"/>
    <xdr:sp macro="" textlink="">
      <xdr:nvSpPr>
        <xdr:cNvPr id="522" name="消防費平均値テキスト"/>
        <xdr:cNvSpPr txBox="1"/>
      </xdr:nvSpPr>
      <xdr:spPr>
        <a:xfrm>
          <a:off x="16370300" y="6295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25,572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144874</xdr:rowOff>
    </xdr:from>
    <xdr:to>
      <xdr:col>23</xdr:col>
      <xdr:colOff>568325</xdr:colOff>
      <xdr:row>37</xdr:row>
      <xdr:rowOff>75024</xdr:rowOff>
    </xdr:to>
    <xdr:sp macro="" textlink="">
      <xdr:nvSpPr>
        <xdr:cNvPr id="523" name="フローチャート : 判断 522"/>
        <xdr:cNvSpPr/>
      </xdr:nvSpPr>
      <xdr:spPr>
        <a:xfrm>
          <a:off x="16268700" y="631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12190</xdr:rowOff>
    </xdr:from>
    <xdr:to>
      <xdr:col>22</xdr:col>
      <xdr:colOff>365125</xdr:colOff>
      <xdr:row>36</xdr:row>
      <xdr:rowOff>76835</xdr:rowOff>
    </xdr:to>
    <xdr:cxnSp macro="">
      <xdr:nvCxnSpPr>
        <xdr:cNvPr id="524" name="直線コネクタ 523"/>
        <xdr:cNvCxnSpPr/>
      </xdr:nvCxnSpPr>
      <xdr:spPr>
        <a:xfrm flipV="1">
          <a:off x="14592300" y="6184390"/>
          <a:ext cx="889000" cy="64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164077</xdr:rowOff>
    </xdr:from>
    <xdr:to>
      <xdr:col>22</xdr:col>
      <xdr:colOff>415925</xdr:colOff>
      <xdr:row>37</xdr:row>
      <xdr:rowOff>94227</xdr:rowOff>
    </xdr:to>
    <xdr:sp macro="" textlink="">
      <xdr:nvSpPr>
        <xdr:cNvPr id="525" name="フローチャート : 判断 524"/>
        <xdr:cNvSpPr/>
      </xdr:nvSpPr>
      <xdr:spPr>
        <a:xfrm>
          <a:off x="15430500" y="633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85354</xdr:rowOff>
    </xdr:from>
    <xdr:ext cx="534377" cy="259045"/>
    <xdr:sp macro="" textlink="">
      <xdr:nvSpPr>
        <xdr:cNvPr id="526" name="テキスト ボックス 525"/>
        <xdr:cNvSpPr txBox="1"/>
      </xdr:nvSpPr>
      <xdr:spPr>
        <a:xfrm>
          <a:off x="15214111" y="642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24,396</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57633</xdr:rowOff>
    </xdr:from>
    <xdr:to>
      <xdr:col>21</xdr:col>
      <xdr:colOff>161925</xdr:colOff>
      <xdr:row>36</xdr:row>
      <xdr:rowOff>76835</xdr:rowOff>
    </xdr:to>
    <xdr:cxnSp macro="">
      <xdr:nvCxnSpPr>
        <xdr:cNvPr id="527" name="直線コネクタ 526"/>
        <xdr:cNvCxnSpPr/>
      </xdr:nvCxnSpPr>
      <xdr:spPr>
        <a:xfrm>
          <a:off x="13703300" y="6229833"/>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2571</xdr:rowOff>
    </xdr:from>
    <xdr:to>
      <xdr:col>21</xdr:col>
      <xdr:colOff>212725</xdr:colOff>
      <xdr:row>37</xdr:row>
      <xdr:rowOff>104171</xdr:rowOff>
    </xdr:to>
    <xdr:sp macro="" textlink="">
      <xdr:nvSpPr>
        <xdr:cNvPr id="528" name="フローチャート : 判断 527"/>
        <xdr:cNvSpPr/>
      </xdr:nvSpPr>
      <xdr:spPr>
        <a:xfrm>
          <a:off x="14541500" y="6346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95298</xdr:rowOff>
    </xdr:from>
    <xdr:ext cx="534377" cy="259045"/>
    <xdr:sp macro="" textlink="">
      <xdr:nvSpPr>
        <xdr:cNvPr id="529" name="テキスト ボックス 528"/>
        <xdr:cNvSpPr txBox="1"/>
      </xdr:nvSpPr>
      <xdr:spPr>
        <a:xfrm>
          <a:off x="14325111" y="64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23,787</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57633</xdr:rowOff>
    </xdr:from>
    <xdr:to>
      <xdr:col>19</xdr:col>
      <xdr:colOff>644525</xdr:colOff>
      <xdr:row>37</xdr:row>
      <xdr:rowOff>34936</xdr:rowOff>
    </xdr:to>
    <xdr:cxnSp macro="">
      <xdr:nvCxnSpPr>
        <xdr:cNvPr id="530" name="直線コネクタ 529"/>
        <xdr:cNvCxnSpPr/>
      </xdr:nvCxnSpPr>
      <xdr:spPr>
        <a:xfrm flipV="1">
          <a:off x="12814300" y="6229833"/>
          <a:ext cx="889000" cy="14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19193</xdr:rowOff>
    </xdr:from>
    <xdr:to>
      <xdr:col>20</xdr:col>
      <xdr:colOff>9525</xdr:colOff>
      <xdr:row>37</xdr:row>
      <xdr:rowOff>120793</xdr:rowOff>
    </xdr:to>
    <xdr:sp macro="" textlink="">
      <xdr:nvSpPr>
        <xdr:cNvPr id="531" name="フローチャート : 判断 530"/>
        <xdr:cNvSpPr/>
      </xdr:nvSpPr>
      <xdr:spPr>
        <a:xfrm>
          <a:off x="13652500" y="636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111920</xdr:rowOff>
    </xdr:from>
    <xdr:ext cx="534377" cy="259045"/>
    <xdr:sp macro="" textlink="">
      <xdr:nvSpPr>
        <xdr:cNvPr id="532" name="テキスト ボックス 531"/>
        <xdr:cNvSpPr txBox="1"/>
      </xdr:nvSpPr>
      <xdr:spPr>
        <a:xfrm>
          <a:off x="13436111" y="645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22,769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21610</xdr:rowOff>
    </xdr:from>
    <xdr:to>
      <xdr:col>18</xdr:col>
      <xdr:colOff>492125</xdr:colOff>
      <xdr:row>37</xdr:row>
      <xdr:rowOff>123210</xdr:rowOff>
    </xdr:to>
    <xdr:sp macro="" textlink="">
      <xdr:nvSpPr>
        <xdr:cNvPr id="533" name="フローチャート : 判断 532"/>
        <xdr:cNvSpPr/>
      </xdr:nvSpPr>
      <xdr:spPr>
        <a:xfrm>
          <a:off x="12763500" y="636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114337</xdr:rowOff>
    </xdr:from>
    <xdr:ext cx="534377" cy="259045"/>
    <xdr:sp macro="" textlink="">
      <xdr:nvSpPr>
        <xdr:cNvPr id="534" name="テキスト ボックス 533"/>
        <xdr:cNvSpPr txBox="1"/>
      </xdr:nvSpPr>
      <xdr:spPr>
        <a:xfrm>
          <a:off x="12547111" y="645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22,621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34</xdr:row>
      <xdr:rowOff>12237</xdr:rowOff>
    </xdr:from>
    <xdr:to>
      <xdr:col>23</xdr:col>
      <xdr:colOff>568325</xdr:colOff>
      <xdr:row>34</xdr:row>
      <xdr:rowOff>113837</xdr:rowOff>
    </xdr:to>
    <xdr:sp macro="" textlink="">
      <xdr:nvSpPr>
        <xdr:cNvPr id="540" name="円/楕円 539"/>
        <xdr:cNvSpPr/>
      </xdr:nvSpPr>
      <xdr:spPr>
        <a:xfrm>
          <a:off x="16268700" y="584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33</xdr:row>
      <xdr:rowOff>35114</xdr:rowOff>
    </xdr:from>
    <xdr:ext cx="534377" cy="259045"/>
    <xdr:sp macro="" textlink="">
      <xdr:nvSpPr>
        <xdr:cNvPr id="541" name="消防費該当値テキスト"/>
        <xdr:cNvSpPr txBox="1"/>
      </xdr:nvSpPr>
      <xdr:spPr>
        <a:xfrm>
          <a:off x="16370300" y="569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54,695</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132840</xdr:rowOff>
    </xdr:from>
    <xdr:to>
      <xdr:col>22</xdr:col>
      <xdr:colOff>415925</xdr:colOff>
      <xdr:row>36</xdr:row>
      <xdr:rowOff>62990</xdr:rowOff>
    </xdr:to>
    <xdr:sp macro="" textlink="">
      <xdr:nvSpPr>
        <xdr:cNvPr id="542" name="円/楕円 541"/>
        <xdr:cNvSpPr/>
      </xdr:nvSpPr>
      <xdr:spPr>
        <a:xfrm>
          <a:off x="15430500" y="613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79517</xdr:rowOff>
    </xdr:from>
    <xdr:ext cx="534377" cy="259045"/>
    <xdr:sp macro="" textlink="">
      <xdr:nvSpPr>
        <xdr:cNvPr id="543" name="テキスト ボックス 542"/>
        <xdr:cNvSpPr txBox="1"/>
      </xdr:nvSpPr>
      <xdr:spPr>
        <a:xfrm>
          <a:off x="15214111" y="590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36,809</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26035</xdr:rowOff>
    </xdr:from>
    <xdr:to>
      <xdr:col>21</xdr:col>
      <xdr:colOff>212725</xdr:colOff>
      <xdr:row>36</xdr:row>
      <xdr:rowOff>127635</xdr:rowOff>
    </xdr:to>
    <xdr:sp macro="" textlink="">
      <xdr:nvSpPr>
        <xdr:cNvPr id="544" name="円/楕円 543"/>
        <xdr:cNvSpPr/>
      </xdr:nvSpPr>
      <xdr:spPr>
        <a:xfrm>
          <a:off x="14541500" y="619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144162</xdr:rowOff>
    </xdr:from>
    <xdr:ext cx="534377" cy="259045"/>
    <xdr:sp macro="" textlink="">
      <xdr:nvSpPr>
        <xdr:cNvPr id="545" name="テキスト ボックス 544"/>
        <xdr:cNvSpPr txBox="1"/>
      </xdr:nvSpPr>
      <xdr:spPr>
        <a:xfrm>
          <a:off x="14325111" y="5973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32,850</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6833</xdr:rowOff>
    </xdr:from>
    <xdr:to>
      <xdr:col>20</xdr:col>
      <xdr:colOff>9525</xdr:colOff>
      <xdr:row>36</xdr:row>
      <xdr:rowOff>108433</xdr:rowOff>
    </xdr:to>
    <xdr:sp macro="" textlink="">
      <xdr:nvSpPr>
        <xdr:cNvPr id="546" name="円/楕円 545"/>
        <xdr:cNvSpPr/>
      </xdr:nvSpPr>
      <xdr:spPr>
        <a:xfrm>
          <a:off x="13652500" y="617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124960</xdr:rowOff>
    </xdr:from>
    <xdr:ext cx="534377" cy="259045"/>
    <xdr:sp macro="" textlink="">
      <xdr:nvSpPr>
        <xdr:cNvPr id="547" name="テキスト ボックス 546"/>
        <xdr:cNvSpPr txBox="1"/>
      </xdr:nvSpPr>
      <xdr:spPr>
        <a:xfrm>
          <a:off x="13436111" y="595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34,026</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155586</xdr:rowOff>
    </xdr:from>
    <xdr:to>
      <xdr:col>18</xdr:col>
      <xdr:colOff>492125</xdr:colOff>
      <xdr:row>37</xdr:row>
      <xdr:rowOff>85736</xdr:rowOff>
    </xdr:to>
    <xdr:sp macro="" textlink="">
      <xdr:nvSpPr>
        <xdr:cNvPr id="548" name="円/楕円 547"/>
        <xdr:cNvSpPr/>
      </xdr:nvSpPr>
      <xdr:spPr>
        <a:xfrm>
          <a:off x="12763500" y="632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102263</xdr:rowOff>
    </xdr:from>
    <xdr:ext cx="534377" cy="259045"/>
    <xdr:sp macro="" textlink="">
      <xdr:nvSpPr>
        <xdr:cNvPr id="549" name="テキスト ボックス 548"/>
        <xdr:cNvSpPr txBox="1"/>
      </xdr:nvSpPr>
      <xdr:spPr>
        <a:xfrm>
          <a:off x="12547111" y="610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24,916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56,221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60" name="直線コネクタ 55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61" name="テキスト ボックス 560"/>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62" name="直線コネクタ 56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63" name="テキスト ボックス 562"/>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64" name="直線コネクタ 56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65" name="テキスト ボックス 564"/>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6" name="直線コネクタ 56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67" name="テキスト ボックス 566"/>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146448</xdr:rowOff>
    </xdr:from>
    <xdr:to>
      <xdr:col>23</xdr:col>
      <xdr:colOff>516889</xdr:colOff>
      <xdr:row>58</xdr:row>
      <xdr:rowOff>13920</xdr:rowOff>
    </xdr:to>
    <xdr:cxnSp macro="">
      <xdr:nvCxnSpPr>
        <xdr:cNvPr id="571" name="直線コネクタ 570"/>
        <xdr:cNvCxnSpPr/>
      </xdr:nvCxnSpPr>
      <xdr:spPr>
        <a:xfrm flipV="1">
          <a:off x="16317595" y="8718948"/>
          <a:ext cx="1269" cy="123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17747</xdr:rowOff>
    </xdr:from>
    <xdr:ext cx="534377" cy="259045"/>
    <xdr:sp macro="" textlink="">
      <xdr:nvSpPr>
        <xdr:cNvPr id="572" name="教育費最小値テキスト"/>
        <xdr:cNvSpPr txBox="1"/>
      </xdr:nvSpPr>
      <xdr:spPr>
        <a:xfrm>
          <a:off x="16370300" y="996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27,511</a:t>
          </a:r>
          <a:endParaRPr kumimoji="1" lang="ja-JP" altLang="en-US" sz="1000" b="1">
            <a:latin typeface="ＭＳ Ｐゴシック"/>
          </a:endParaRPr>
        </a:p>
      </xdr:txBody>
    </xdr:sp>
    <xdr:clientData/>
  </xdr:oneCellAnchor>
  <xdr:twoCellAnchor>
    <xdr:from>
      <xdr:col>23</xdr:col>
      <xdr:colOff>428625</xdr:colOff>
      <xdr:row>58</xdr:row>
      <xdr:rowOff>13920</xdr:rowOff>
    </xdr:from>
    <xdr:to>
      <xdr:col>23</xdr:col>
      <xdr:colOff>606425</xdr:colOff>
      <xdr:row>58</xdr:row>
      <xdr:rowOff>13920</xdr:rowOff>
    </xdr:to>
    <xdr:cxnSp macro="">
      <xdr:nvCxnSpPr>
        <xdr:cNvPr id="573" name="直線コネクタ 572"/>
        <xdr:cNvCxnSpPr/>
      </xdr:nvCxnSpPr>
      <xdr:spPr>
        <a:xfrm>
          <a:off x="16230600" y="995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93125</xdr:rowOff>
    </xdr:from>
    <xdr:ext cx="599010" cy="259045"/>
    <xdr:sp macro="" textlink="">
      <xdr:nvSpPr>
        <xdr:cNvPr id="574" name="教育費最大値テキスト"/>
        <xdr:cNvSpPr txBox="1"/>
      </xdr:nvSpPr>
      <xdr:spPr>
        <a:xfrm>
          <a:off x="16370300" y="8494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298,524</a:t>
          </a:r>
          <a:endParaRPr kumimoji="1" lang="ja-JP" altLang="en-US" sz="1000" b="1">
            <a:latin typeface="ＭＳ Ｐゴシック"/>
          </a:endParaRPr>
        </a:p>
      </xdr:txBody>
    </xdr:sp>
    <xdr:clientData/>
  </xdr:oneCellAnchor>
  <xdr:twoCellAnchor>
    <xdr:from>
      <xdr:col>23</xdr:col>
      <xdr:colOff>428625</xdr:colOff>
      <xdr:row>50</xdr:row>
      <xdr:rowOff>146448</xdr:rowOff>
    </xdr:from>
    <xdr:to>
      <xdr:col>23</xdr:col>
      <xdr:colOff>606425</xdr:colOff>
      <xdr:row>50</xdr:row>
      <xdr:rowOff>146448</xdr:rowOff>
    </xdr:to>
    <xdr:cxnSp macro="">
      <xdr:nvCxnSpPr>
        <xdr:cNvPr id="575" name="直線コネクタ 574"/>
        <xdr:cNvCxnSpPr/>
      </xdr:nvCxnSpPr>
      <xdr:spPr>
        <a:xfrm>
          <a:off x="16230600" y="8718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75440</xdr:rowOff>
    </xdr:from>
    <xdr:to>
      <xdr:col>23</xdr:col>
      <xdr:colOff>517525</xdr:colOff>
      <xdr:row>57</xdr:row>
      <xdr:rowOff>91018</xdr:rowOff>
    </xdr:to>
    <xdr:cxnSp macro="">
      <xdr:nvCxnSpPr>
        <xdr:cNvPr id="576" name="直線コネクタ 575"/>
        <xdr:cNvCxnSpPr/>
      </xdr:nvCxnSpPr>
      <xdr:spPr>
        <a:xfrm flipV="1">
          <a:off x="15481300" y="9848090"/>
          <a:ext cx="838200" cy="1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2684</xdr:rowOff>
    </xdr:from>
    <xdr:ext cx="534377" cy="259045"/>
    <xdr:sp macro="" textlink="">
      <xdr:nvSpPr>
        <xdr:cNvPr id="577" name="教育費平均値テキスト"/>
        <xdr:cNvSpPr txBox="1"/>
      </xdr:nvSpPr>
      <xdr:spPr>
        <a:xfrm>
          <a:off x="16370300" y="960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61,361</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151257</xdr:rowOff>
    </xdr:from>
    <xdr:to>
      <xdr:col>23</xdr:col>
      <xdr:colOff>568325</xdr:colOff>
      <xdr:row>57</xdr:row>
      <xdr:rowOff>81407</xdr:rowOff>
    </xdr:to>
    <xdr:sp macro="" textlink="">
      <xdr:nvSpPr>
        <xdr:cNvPr id="578" name="フローチャート : 判断 577"/>
        <xdr:cNvSpPr/>
      </xdr:nvSpPr>
      <xdr:spPr>
        <a:xfrm>
          <a:off x="16268700" y="975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91018</xdr:rowOff>
    </xdr:from>
    <xdr:to>
      <xdr:col>22</xdr:col>
      <xdr:colOff>365125</xdr:colOff>
      <xdr:row>57</xdr:row>
      <xdr:rowOff>101103</xdr:rowOff>
    </xdr:to>
    <xdr:cxnSp macro="">
      <xdr:nvCxnSpPr>
        <xdr:cNvPr id="579" name="直線コネクタ 578"/>
        <xdr:cNvCxnSpPr/>
      </xdr:nvCxnSpPr>
      <xdr:spPr>
        <a:xfrm flipV="1">
          <a:off x="14592300" y="9863668"/>
          <a:ext cx="889000" cy="1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136394</xdr:rowOff>
    </xdr:from>
    <xdr:to>
      <xdr:col>22</xdr:col>
      <xdr:colOff>415925</xdr:colOff>
      <xdr:row>57</xdr:row>
      <xdr:rowOff>66544</xdr:rowOff>
    </xdr:to>
    <xdr:sp macro="" textlink="">
      <xdr:nvSpPr>
        <xdr:cNvPr id="580" name="フローチャート : 判断 579"/>
        <xdr:cNvSpPr/>
      </xdr:nvSpPr>
      <xdr:spPr>
        <a:xfrm>
          <a:off x="15430500" y="973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83071</xdr:rowOff>
    </xdr:from>
    <xdr:ext cx="534377" cy="259045"/>
    <xdr:sp macro="" textlink="">
      <xdr:nvSpPr>
        <xdr:cNvPr id="581" name="テキスト ボックス 580"/>
        <xdr:cNvSpPr txBox="1"/>
      </xdr:nvSpPr>
      <xdr:spPr>
        <a:xfrm>
          <a:off x="15214111" y="951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64,612</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26822</xdr:rowOff>
    </xdr:from>
    <xdr:to>
      <xdr:col>21</xdr:col>
      <xdr:colOff>161925</xdr:colOff>
      <xdr:row>57</xdr:row>
      <xdr:rowOff>101103</xdr:rowOff>
    </xdr:to>
    <xdr:cxnSp macro="">
      <xdr:nvCxnSpPr>
        <xdr:cNvPr id="582" name="直線コネクタ 581"/>
        <xdr:cNvCxnSpPr/>
      </xdr:nvCxnSpPr>
      <xdr:spPr>
        <a:xfrm>
          <a:off x="13703300" y="9799472"/>
          <a:ext cx="889000" cy="7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159053</xdr:rowOff>
    </xdr:from>
    <xdr:to>
      <xdr:col>21</xdr:col>
      <xdr:colOff>212725</xdr:colOff>
      <xdr:row>57</xdr:row>
      <xdr:rowOff>89203</xdr:rowOff>
    </xdr:to>
    <xdr:sp macro="" textlink="">
      <xdr:nvSpPr>
        <xdr:cNvPr id="583" name="フローチャート : 判断 582"/>
        <xdr:cNvSpPr/>
      </xdr:nvSpPr>
      <xdr:spPr>
        <a:xfrm>
          <a:off x="14541500" y="976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105730</xdr:rowOff>
    </xdr:from>
    <xdr:ext cx="534377" cy="259045"/>
    <xdr:sp macro="" textlink="">
      <xdr:nvSpPr>
        <xdr:cNvPr id="584" name="テキスト ボックス 583"/>
        <xdr:cNvSpPr txBox="1"/>
      </xdr:nvSpPr>
      <xdr:spPr>
        <a:xfrm>
          <a:off x="14325111" y="9535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59,656</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26822</xdr:rowOff>
    </xdr:from>
    <xdr:to>
      <xdr:col>19</xdr:col>
      <xdr:colOff>644525</xdr:colOff>
      <xdr:row>57</xdr:row>
      <xdr:rowOff>65098</xdr:rowOff>
    </xdr:to>
    <xdr:cxnSp macro="">
      <xdr:nvCxnSpPr>
        <xdr:cNvPr id="585" name="直線コネクタ 584"/>
        <xdr:cNvCxnSpPr/>
      </xdr:nvCxnSpPr>
      <xdr:spPr>
        <a:xfrm flipV="1">
          <a:off x="12814300" y="9799472"/>
          <a:ext cx="889000" cy="3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9521</xdr:rowOff>
    </xdr:from>
    <xdr:to>
      <xdr:col>20</xdr:col>
      <xdr:colOff>9525</xdr:colOff>
      <xdr:row>57</xdr:row>
      <xdr:rowOff>111121</xdr:rowOff>
    </xdr:to>
    <xdr:sp macro="" textlink="">
      <xdr:nvSpPr>
        <xdr:cNvPr id="586" name="フローチャート : 判断 585"/>
        <xdr:cNvSpPr/>
      </xdr:nvSpPr>
      <xdr:spPr>
        <a:xfrm>
          <a:off x="13652500" y="978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102248</xdr:rowOff>
    </xdr:from>
    <xdr:ext cx="534377" cy="259045"/>
    <xdr:sp macro="" textlink="">
      <xdr:nvSpPr>
        <xdr:cNvPr id="587" name="テキスト ボックス 586"/>
        <xdr:cNvSpPr txBox="1"/>
      </xdr:nvSpPr>
      <xdr:spPr>
        <a:xfrm>
          <a:off x="13436111" y="987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54,862</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170282</xdr:rowOff>
    </xdr:from>
    <xdr:to>
      <xdr:col>18</xdr:col>
      <xdr:colOff>492125</xdr:colOff>
      <xdr:row>57</xdr:row>
      <xdr:rowOff>100432</xdr:rowOff>
    </xdr:to>
    <xdr:sp macro="" textlink="">
      <xdr:nvSpPr>
        <xdr:cNvPr id="588" name="フローチャート : 判断 587"/>
        <xdr:cNvSpPr/>
      </xdr:nvSpPr>
      <xdr:spPr>
        <a:xfrm>
          <a:off x="12763500" y="977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116959</xdr:rowOff>
    </xdr:from>
    <xdr:ext cx="534377" cy="259045"/>
    <xdr:sp macro="" textlink="">
      <xdr:nvSpPr>
        <xdr:cNvPr id="589" name="テキスト ボックス 588"/>
        <xdr:cNvSpPr txBox="1"/>
      </xdr:nvSpPr>
      <xdr:spPr>
        <a:xfrm>
          <a:off x="12547111" y="9546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57,200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24640</xdr:rowOff>
    </xdr:from>
    <xdr:to>
      <xdr:col>23</xdr:col>
      <xdr:colOff>568325</xdr:colOff>
      <xdr:row>57</xdr:row>
      <xdr:rowOff>126240</xdr:rowOff>
    </xdr:to>
    <xdr:sp macro="" textlink="">
      <xdr:nvSpPr>
        <xdr:cNvPr id="595" name="円/楕円 594"/>
        <xdr:cNvSpPr/>
      </xdr:nvSpPr>
      <xdr:spPr>
        <a:xfrm>
          <a:off x="16268700" y="979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129684</xdr:rowOff>
    </xdr:from>
    <xdr:ext cx="534377" cy="259045"/>
    <xdr:sp macro="" textlink="">
      <xdr:nvSpPr>
        <xdr:cNvPr id="596" name="教育費該当値テキスト"/>
        <xdr:cNvSpPr txBox="1"/>
      </xdr:nvSpPr>
      <xdr:spPr>
        <a:xfrm>
          <a:off x="16370300" y="9730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51,555</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40218</xdr:rowOff>
    </xdr:from>
    <xdr:to>
      <xdr:col>22</xdr:col>
      <xdr:colOff>415925</xdr:colOff>
      <xdr:row>57</xdr:row>
      <xdr:rowOff>141818</xdr:rowOff>
    </xdr:to>
    <xdr:sp macro="" textlink="">
      <xdr:nvSpPr>
        <xdr:cNvPr id="597" name="円/楕円 596"/>
        <xdr:cNvSpPr/>
      </xdr:nvSpPr>
      <xdr:spPr>
        <a:xfrm>
          <a:off x="15430500" y="981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132945</xdr:rowOff>
    </xdr:from>
    <xdr:ext cx="534377" cy="259045"/>
    <xdr:sp macro="" textlink="">
      <xdr:nvSpPr>
        <xdr:cNvPr id="598" name="テキスト ボックス 597"/>
        <xdr:cNvSpPr txBox="1"/>
      </xdr:nvSpPr>
      <xdr:spPr>
        <a:xfrm>
          <a:off x="15214111" y="990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48,148</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50303</xdr:rowOff>
    </xdr:from>
    <xdr:to>
      <xdr:col>21</xdr:col>
      <xdr:colOff>212725</xdr:colOff>
      <xdr:row>57</xdr:row>
      <xdr:rowOff>151903</xdr:rowOff>
    </xdr:to>
    <xdr:sp macro="" textlink="">
      <xdr:nvSpPr>
        <xdr:cNvPr id="599" name="円/楕円 598"/>
        <xdr:cNvSpPr/>
      </xdr:nvSpPr>
      <xdr:spPr>
        <a:xfrm>
          <a:off x="14541500" y="982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143030</xdr:rowOff>
    </xdr:from>
    <xdr:ext cx="534377" cy="259045"/>
    <xdr:sp macro="" textlink="">
      <xdr:nvSpPr>
        <xdr:cNvPr id="600" name="テキスト ボックス 599"/>
        <xdr:cNvSpPr txBox="1"/>
      </xdr:nvSpPr>
      <xdr:spPr>
        <a:xfrm>
          <a:off x="14325111" y="991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45,942</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147472</xdr:rowOff>
    </xdr:from>
    <xdr:to>
      <xdr:col>20</xdr:col>
      <xdr:colOff>9525</xdr:colOff>
      <xdr:row>57</xdr:row>
      <xdr:rowOff>77622</xdr:rowOff>
    </xdr:to>
    <xdr:sp macro="" textlink="">
      <xdr:nvSpPr>
        <xdr:cNvPr id="601" name="円/楕円 600"/>
        <xdr:cNvSpPr/>
      </xdr:nvSpPr>
      <xdr:spPr>
        <a:xfrm>
          <a:off x="13652500" y="974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94149</xdr:rowOff>
    </xdr:from>
    <xdr:ext cx="534377" cy="259045"/>
    <xdr:sp macro="" textlink="">
      <xdr:nvSpPr>
        <xdr:cNvPr id="602" name="テキスト ボックス 601"/>
        <xdr:cNvSpPr txBox="1"/>
      </xdr:nvSpPr>
      <xdr:spPr>
        <a:xfrm>
          <a:off x="13436111" y="952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62,189</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14298</xdr:rowOff>
    </xdr:from>
    <xdr:to>
      <xdr:col>18</xdr:col>
      <xdr:colOff>492125</xdr:colOff>
      <xdr:row>57</xdr:row>
      <xdr:rowOff>115898</xdr:rowOff>
    </xdr:to>
    <xdr:sp macro="" textlink="">
      <xdr:nvSpPr>
        <xdr:cNvPr id="603" name="円/楕円 602"/>
        <xdr:cNvSpPr/>
      </xdr:nvSpPr>
      <xdr:spPr>
        <a:xfrm>
          <a:off x="12763500" y="978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107025</xdr:rowOff>
    </xdr:from>
    <xdr:ext cx="534377" cy="259045"/>
    <xdr:sp macro="" textlink="">
      <xdr:nvSpPr>
        <xdr:cNvPr id="604" name="テキスト ボックス 603"/>
        <xdr:cNvSpPr txBox="1"/>
      </xdr:nvSpPr>
      <xdr:spPr>
        <a:xfrm>
          <a:off x="12547111" y="987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53,817</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18" name="テキスト ボックス 617"/>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0" name="テキスト ボックス 619"/>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2" name="テキスト ボックス 621"/>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72</xdr:row>
      <xdr:rowOff>21065</xdr:rowOff>
    </xdr:from>
    <xdr:to>
      <xdr:col>23</xdr:col>
      <xdr:colOff>516889</xdr:colOff>
      <xdr:row>78</xdr:row>
      <xdr:rowOff>139700</xdr:rowOff>
    </xdr:to>
    <xdr:cxnSp macro="">
      <xdr:nvCxnSpPr>
        <xdr:cNvPr id="626" name="直線コネクタ 625"/>
        <xdr:cNvCxnSpPr/>
      </xdr:nvCxnSpPr>
      <xdr:spPr>
        <a:xfrm flipV="1">
          <a:off x="16317595" y="12365465"/>
          <a:ext cx="1269" cy="114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9799</xdr:rowOff>
    </xdr:from>
    <xdr:ext cx="249299" cy="259045"/>
    <xdr:sp macro="" textlink="">
      <xdr:nvSpPr>
        <xdr:cNvPr id="627" name="災害復旧費最小値テキスト"/>
        <xdr:cNvSpPr txBox="1"/>
      </xdr:nvSpPr>
      <xdr:spPr>
        <a:xfrm>
          <a:off x="16370300" y="135543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139192</xdr:rowOff>
    </xdr:from>
    <xdr:ext cx="599010" cy="259045"/>
    <xdr:sp macro="" textlink="">
      <xdr:nvSpPr>
        <xdr:cNvPr id="629" name="災害復旧費最大値テキスト"/>
        <xdr:cNvSpPr txBox="1"/>
      </xdr:nvSpPr>
      <xdr:spPr>
        <a:xfrm>
          <a:off x="16370300" y="1214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501,896</a:t>
          </a:r>
          <a:endParaRPr kumimoji="1" lang="ja-JP" altLang="en-US" sz="1000" b="1">
            <a:latin typeface="ＭＳ Ｐゴシック"/>
          </a:endParaRPr>
        </a:p>
      </xdr:txBody>
    </xdr:sp>
    <xdr:clientData/>
  </xdr:oneCellAnchor>
  <xdr:twoCellAnchor>
    <xdr:from>
      <xdr:col>23</xdr:col>
      <xdr:colOff>428625</xdr:colOff>
      <xdr:row>72</xdr:row>
      <xdr:rowOff>21065</xdr:rowOff>
    </xdr:from>
    <xdr:to>
      <xdr:col>23</xdr:col>
      <xdr:colOff>606425</xdr:colOff>
      <xdr:row>72</xdr:row>
      <xdr:rowOff>21065</xdr:rowOff>
    </xdr:to>
    <xdr:cxnSp macro="">
      <xdr:nvCxnSpPr>
        <xdr:cNvPr id="630" name="直線コネクタ 629"/>
        <xdr:cNvCxnSpPr/>
      </xdr:nvCxnSpPr>
      <xdr:spPr>
        <a:xfrm>
          <a:off x="16230600" y="1236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139700</xdr:rowOff>
    </xdr:from>
    <xdr:to>
      <xdr:col>23</xdr:col>
      <xdr:colOff>517525</xdr:colOff>
      <xdr:row>78</xdr:row>
      <xdr:rowOff>139700</xdr:rowOff>
    </xdr:to>
    <xdr:cxnSp macro="">
      <xdr:nvCxnSpPr>
        <xdr:cNvPr id="631" name="直線コネクタ 630"/>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98699</xdr:rowOff>
    </xdr:from>
    <xdr:ext cx="469744" cy="259045"/>
    <xdr:sp macro="" textlink="">
      <xdr:nvSpPr>
        <xdr:cNvPr id="632" name="災害復旧費平均値テキスト"/>
        <xdr:cNvSpPr txBox="1"/>
      </xdr:nvSpPr>
      <xdr:spPr>
        <a:xfrm>
          <a:off x="16370300" y="13300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5,721</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75822</xdr:rowOff>
    </xdr:from>
    <xdr:to>
      <xdr:col>23</xdr:col>
      <xdr:colOff>568325</xdr:colOff>
      <xdr:row>79</xdr:row>
      <xdr:rowOff>5972</xdr:rowOff>
    </xdr:to>
    <xdr:sp macro="" textlink="">
      <xdr:nvSpPr>
        <xdr:cNvPr id="633" name="フローチャート : 判断 632"/>
        <xdr:cNvSpPr/>
      </xdr:nvSpPr>
      <xdr:spPr>
        <a:xfrm>
          <a:off x="16268700" y="1344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139700</xdr:rowOff>
    </xdr:from>
    <xdr:to>
      <xdr:col>22</xdr:col>
      <xdr:colOff>365125</xdr:colOff>
      <xdr:row>78</xdr:row>
      <xdr:rowOff>139700</xdr:rowOff>
    </xdr:to>
    <xdr:cxnSp macro="">
      <xdr:nvCxnSpPr>
        <xdr:cNvPr id="634" name="直線コネクタ 633"/>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71717</xdr:rowOff>
    </xdr:from>
    <xdr:to>
      <xdr:col>22</xdr:col>
      <xdr:colOff>415925</xdr:colOff>
      <xdr:row>79</xdr:row>
      <xdr:rowOff>1867</xdr:rowOff>
    </xdr:to>
    <xdr:sp macro="" textlink="">
      <xdr:nvSpPr>
        <xdr:cNvPr id="635" name="フローチャート : 判断 634"/>
        <xdr:cNvSpPr/>
      </xdr:nvSpPr>
      <xdr:spPr>
        <a:xfrm>
          <a:off x="15430500" y="1344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18394</xdr:rowOff>
    </xdr:from>
    <xdr:ext cx="469744" cy="259045"/>
    <xdr:sp macro="" textlink="">
      <xdr:nvSpPr>
        <xdr:cNvPr id="636" name="テキスト ボックス 635"/>
        <xdr:cNvSpPr txBox="1"/>
      </xdr:nvSpPr>
      <xdr:spPr>
        <a:xfrm>
          <a:off x="15246427" y="13220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7,517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137544</xdr:rowOff>
    </xdr:from>
    <xdr:to>
      <xdr:col>21</xdr:col>
      <xdr:colOff>161925</xdr:colOff>
      <xdr:row>78</xdr:row>
      <xdr:rowOff>139700</xdr:rowOff>
    </xdr:to>
    <xdr:cxnSp macro="">
      <xdr:nvCxnSpPr>
        <xdr:cNvPr id="637" name="直線コネクタ 636"/>
        <xdr:cNvCxnSpPr/>
      </xdr:nvCxnSpPr>
      <xdr:spPr>
        <a:xfrm>
          <a:off x="13703300" y="13510644"/>
          <a:ext cx="889000" cy="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80831</xdr:rowOff>
    </xdr:from>
    <xdr:to>
      <xdr:col>21</xdr:col>
      <xdr:colOff>212725</xdr:colOff>
      <xdr:row>79</xdr:row>
      <xdr:rowOff>10981</xdr:rowOff>
    </xdr:to>
    <xdr:sp macro="" textlink="">
      <xdr:nvSpPr>
        <xdr:cNvPr id="638" name="フローチャート : 判断 637"/>
        <xdr:cNvSpPr/>
      </xdr:nvSpPr>
      <xdr:spPr>
        <a:xfrm>
          <a:off x="14541500" y="1345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27508</xdr:rowOff>
    </xdr:from>
    <xdr:ext cx="469744" cy="259045"/>
    <xdr:sp macro="" textlink="">
      <xdr:nvSpPr>
        <xdr:cNvPr id="639" name="テキスト ボックス 638"/>
        <xdr:cNvSpPr txBox="1"/>
      </xdr:nvSpPr>
      <xdr:spPr>
        <a:xfrm>
          <a:off x="14357427" y="13229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137544</xdr:rowOff>
    </xdr:from>
    <xdr:to>
      <xdr:col>19</xdr:col>
      <xdr:colOff>644525</xdr:colOff>
      <xdr:row>78</xdr:row>
      <xdr:rowOff>138531</xdr:rowOff>
    </xdr:to>
    <xdr:cxnSp macro="">
      <xdr:nvCxnSpPr>
        <xdr:cNvPr id="640" name="直線コネクタ 639"/>
        <xdr:cNvCxnSpPr/>
      </xdr:nvCxnSpPr>
      <xdr:spPr>
        <a:xfrm flipV="1">
          <a:off x="12814300" y="13510644"/>
          <a:ext cx="889000" cy="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81259</xdr:rowOff>
    </xdr:from>
    <xdr:to>
      <xdr:col>20</xdr:col>
      <xdr:colOff>9525</xdr:colOff>
      <xdr:row>79</xdr:row>
      <xdr:rowOff>11409</xdr:rowOff>
    </xdr:to>
    <xdr:sp macro="" textlink="">
      <xdr:nvSpPr>
        <xdr:cNvPr id="641" name="フローチャート : 判断 640"/>
        <xdr:cNvSpPr/>
      </xdr:nvSpPr>
      <xdr:spPr>
        <a:xfrm>
          <a:off x="13652500" y="1345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27936</xdr:rowOff>
    </xdr:from>
    <xdr:ext cx="469744" cy="259045"/>
    <xdr:sp macro="" textlink="">
      <xdr:nvSpPr>
        <xdr:cNvPr id="642" name="テキスト ボックス 641"/>
        <xdr:cNvSpPr txBox="1"/>
      </xdr:nvSpPr>
      <xdr:spPr>
        <a:xfrm>
          <a:off x="13468427" y="13229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53972</xdr:rowOff>
    </xdr:from>
    <xdr:to>
      <xdr:col>18</xdr:col>
      <xdr:colOff>492125</xdr:colOff>
      <xdr:row>78</xdr:row>
      <xdr:rowOff>155572</xdr:rowOff>
    </xdr:to>
    <xdr:sp macro="" textlink="">
      <xdr:nvSpPr>
        <xdr:cNvPr id="643" name="フローチャート : 判断 642"/>
        <xdr:cNvSpPr/>
      </xdr:nvSpPr>
      <xdr:spPr>
        <a:xfrm>
          <a:off x="12763500" y="1342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649</xdr:rowOff>
    </xdr:from>
    <xdr:ext cx="534377" cy="259045"/>
    <xdr:sp macro="" textlink="">
      <xdr:nvSpPr>
        <xdr:cNvPr id="644" name="テキスト ボックス 643"/>
        <xdr:cNvSpPr txBox="1"/>
      </xdr:nvSpPr>
      <xdr:spPr>
        <a:xfrm>
          <a:off x="12547111" y="1320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15,279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88900</xdr:rowOff>
    </xdr:from>
    <xdr:to>
      <xdr:col>23</xdr:col>
      <xdr:colOff>568325</xdr:colOff>
      <xdr:row>79</xdr:row>
      <xdr:rowOff>19050</xdr:rowOff>
    </xdr:to>
    <xdr:sp macro="" textlink="">
      <xdr:nvSpPr>
        <xdr:cNvPr id="650" name="円/楕円 649"/>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54249</xdr:rowOff>
    </xdr:from>
    <xdr:ext cx="249299" cy="259045"/>
    <xdr:sp macro="" textlink="">
      <xdr:nvSpPr>
        <xdr:cNvPr id="651" name="災害復旧費該当値テキスト"/>
        <xdr:cNvSpPr txBox="1"/>
      </xdr:nvSpPr>
      <xdr:spPr>
        <a:xfrm>
          <a:off x="16370300" y="134273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88900</xdr:rowOff>
    </xdr:from>
    <xdr:to>
      <xdr:col>22</xdr:col>
      <xdr:colOff>415925</xdr:colOff>
      <xdr:row>79</xdr:row>
      <xdr:rowOff>19050</xdr:rowOff>
    </xdr:to>
    <xdr:sp macro="" textlink="">
      <xdr:nvSpPr>
        <xdr:cNvPr id="652" name="円/楕円 651"/>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10177</xdr:rowOff>
    </xdr:from>
    <xdr:ext cx="249299" cy="259045"/>
    <xdr:sp macro="" textlink="">
      <xdr:nvSpPr>
        <xdr:cNvPr id="653" name="テキスト ボックス 652"/>
        <xdr:cNvSpPr txBox="1"/>
      </xdr:nvSpPr>
      <xdr:spPr>
        <a:xfrm>
          <a:off x="15356649"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88900</xdr:rowOff>
    </xdr:from>
    <xdr:to>
      <xdr:col>21</xdr:col>
      <xdr:colOff>212725</xdr:colOff>
      <xdr:row>79</xdr:row>
      <xdr:rowOff>19050</xdr:rowOff>
    </xdr:to>
    <xdr:sp macro="" textlink="">
      <xdr:nvSpPr>
        <xdr:cNvPr id="654" name="円/楕円 653"/>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10177</xdr:rowOff>
    </xdr:from>
    <xdr:ext cx="249299" cy="259045"/>
    <xdr:sp macro="" textlink="">
      <xdr:nvSpPr>
        <xdr:cNvPr id="655" name="テキスト ボックス 654"/>
        <xdr:cNvSpPr txBox="1"/>
      </xdr:nvSpPr>
      <xdr:spPr>
        <a:xfrm>
          <a:off x="14467649"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86744</xdr:rowOff>
    </xdr:from>
    <xdr:to>
      <xdr:col>20</xdr:col>
      <xdr:colOff>9525</xdr:colOff>
      <xdr:row>79</xdr:row>
      <xdr:rowOff>16894</xdr:rowOff>
    </xdr:to>
    <xdr:sp macro="" textlink="">
      <xdr:nvSpPr>
        <xdr:cNvPr id="656" name="円/楕円 655"/>
        <xdr:cNvSpPr/>
      </xdr:nvSpPr>
      <xdr:spPr>
        <a:xfrm>
          <a:off x="13652500" y="1345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8021</xdr:rowOff>
    </xdr:from>
    <xdr:ext cx="378565" cy="259045"/>
    <xdr:sp macro="" textlink="">
      <xdr:nvSpPr>
        <xdr:cNvPr id="657" name="テキスト ボックス 656"/>
        <xdr:cNvSpPr txBox="1"/>
      </xdr:nvSpPr>
      <xdr:spPr>
        <a:xfrm>
          <a:off x="13514017" y="13552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87731</xdr:rowOff>
    </xdr:from>
    <xdr:to>
      <xdr:col>18</xdr:col>
      <xdr:colOff>492125</xdr:colOff>
      <xdr:row>79</xdr:row>
      <xdr:rowOff>17881</xdr:rowOff>
    </xdr:to>
    <xdr:sp macro="" textlink="">
      <xdr:nvSpPr>
        <xdr:cNvPr id="658" name="円/楕円 657"/>
        <xdr:cNvSpPr/>
      </xdr:nvSpPr>
      <xdr:spPr>
        <a:xfrm>
          <a:off x="12763500" y="1346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9008</xdr:rowOff>
    </xdr:from>
    <xdr:ext cx="378565" cy="259045"/>
    <xdr:sp macro="" textlink="">
      <xdr:nvSpPr>
        <xdr:cNvPr id="659" name="テキスト ボックス 658"/>
        <xdr:cNvSpPr txBox="1"/>
      </xdr:nvSpPr>
      <xdr:spPr>
        <a:xfrm>
          <a:off x="12625017" y="135535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51,888</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7" name="テキスト ボックス 67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131699</xdr:rowOff>
    </xdr:from>
    <xdr:to>
      <xdr:col>23</xdr:col>
      <xdr:colOff>516889</xdr:colOff>
      <xdr:row>98</xdr:row>
      <xdr:rowOff>71836</xdr:rowOff>
    </xdr:to>
    <xdr:cxnSp macro="">
      <xdr:nvCxnSpPr>
        <xdr:cNvPr id="683" name="直線コネクタ 682"/>
        <xdr:cNvCxnSpPr/>
      </xdr:nvCxnSpPr>
      <xdr:spPr>
        <a:xfrm flipV="1">
          <a:off x="16317595" y="15390749"/>
          <a:ext cx="1269" cy="1483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75663</xdr:rowOff>
    </xdr:from>
    <xdr:ext cx="534377" cy="259045"/>
    <xdr:sp macro="" textlink="">
      <xdr:nvSpPr>
        <xdr:cNvPr id="684" name="公債費最小値テキスト"/>
        <xdr:cNvSpPr txBox="1"/>
      </xdr:nvSpPr>
      <xdr:spPr>
        <a:xfrm>
          <a:off x="16370300" y="1687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18,906</a:t>
          </a:r>
          <a:endParaRPr kumimoji="1" lang="ja-JP" altLang="en-US" sz="1000" b="1">
            <a:latin typeface="ＭＳ Ｐゴシック"/>
          </a:endParaRPr>
        </a:p>
      </xdr:txBody>
    </xdr:sp>
    <xdr:clientData/>
  </xdr:oneCellAnchor>
  <xdr:twoCellAnchor>
    <xdr:from>
      <xdr:col>23</xdr:col>
      <xdr:colOff>428625</xdr:colOff>
      <xdr:row>98</xdr:row>
      <xdr:rowOff>71836</xdr:rowOff>
    </xdr:from>
    <xdr:to>
      <xdr:col>23</xdr:col>
      <xdr:colOff>606425</xdr:colOff>
      <xdr:row>98</xdr:row>
      <xdr:rowOff>71836</xdr:rowOff>
    </xdr:to>
    <xdr:cxnSp macro="">
      <xdr:nvCxnSpPr>
        <xdr:cNvPr id="685" name="直線コネクタ 684"/>
        <xdr:cNvCxnSpPr/>
      </xdr:nvCxnSpPr>
      <xdr:spPr>
        <a:xfrm>
          <a:off x="16230600" y="1687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78376</xdr:rowOff>
    </xdr:from>
    <xdr:ext cx="599010" cy="259045"/>
    <xdr:sp macro="" textlink="">
      <xdr:nvSpPr>
        <xdr:cNvPr id="686" name="公債費最大値テキスト"/>
        <xdr:cNvSpPr txBox="1"/>
      </xdr:nvSpPr>
      <xdr:spPr>
        <a:xfrm>
          <a:off x="16370300" y="15165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213,550</a:t>
          </a:r>
          <a:endParaRPr kumimoji="1" lang="ja-JP" altLang="en-US" sz="1000" b="1">
            <a:latin typeface="ＭＳ Ｐゴシック"/>
          </a:endParaRPr>
        </a:p>
      </xdr:txBody>
    </xdr:sp>
    <xdr:clientData/>
  </xdr:oneCellAnchor>
  <xdr:twoCellAnchor>
    <xdr:from>
      <xdr:col>23</xdr:col>
      <xdr:colOff>428625</xdr:colOff>
      <xdr:row>89</xdr:row>
      <xdr:rowOff>131699</xdr:rowOff>
    </xdr:from>
    <xdr:to>
      <xdr:col>23</xdr:col>
      <xdr:colOff>606425</xdr:colOff>
      <xdr:row>89</xdr:row>
      <xdr:rowOff>131699</xdr:rowOff>
    </xdr:to>
    <xdr:cxnSp macro="">
      <xdr:nvCxnSpPr>
        <xdr:cNvPr id="687" name="直線コネクタ 686"/>
        <xdr:cNvCxnSpPr/>
      </xdr:nvCxnSpPr>
      <xdr:spPr>
        <a:xfrm>
          <a:off x="16230600" y="15390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111666</xdr:rowOff>
    </xdr:from>
    <xdr:to>
      <xdr:col>23</xdr:col>
      <xdr:colOff>517525</xdr:colOff>
      <xdr:row>96</xdr:row>
      <xdr:rowOff>127653</xdr:rowOff>
    </xdr:to>
    <xdr:cxnSp macro="">
      <xdr:nvCxnSpPr>
        <xdr:cNvPr id="688" name="直線コネクタ 687"/>
        <xdr:cNvCxnSpPr/>
      </xdr:nvCxnSpPr>
      <xdr:spPr>
        <a:xfrm>
          <a:off x="15481300" y="16570866"/>
          <a:ext cx="8382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69228</xdr:rowOff>
    </xdr:from>
    <xdr:ext cx="534377" cy="259045"/>
    <xdr:sp macro="" textlink="">
      <xdr:nvSpPr>
        <xdr:cNvPr id="689" name="公債費平均値テキスト"/>
        <xdr:cNvSpPr txBox="1"/>
      </xdr:nvSpPr>
      <xdr:spPr>
        <a:xfrm>
          <a:off x="16370300" y="16356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60,584</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46351</xdr:rowOff>
    </xdr:from>
    <xdr:to>
      <xdr:col>23</xdr:col>
      <xdr:colOff>568325</xdr:colOff>
      <xdr:row>96</xdr:row>
      <xdr:rowOff>147951</xdr:rowOff>
    </xdr:to>
    <xdr:sp macro="" textlink="">
      <xdr:nvSpPr>
        <xdr:cNvPr id="690" name="フローチャート : 判断 689"/>
        <xdr:cNvSpPr/>
      </xdr:nvSpPr>
      <xdr:spPr>
        <a:xfrm>
          <a:off x="162687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95345</xdr:rowOff>
    </xdr:from>
    <xdr:to>
      <xdr:col>22</xdr:col>
      <xdr:colOff>365125</xdr:colOff>
      <xdr:row>96</xdr:row>
      <xdr:rowOff>111666</xdr:rowOff>
    </xdr:to>
    <xdr:cxnSp macro="">
      <xdr:nvCxnSpPr>
        <xdr:cNvPr id="691" name="直線コネクタ 690"/>
        <xdr:cNvCxnSpPr/>
      </xdr:nvCxnSpPr>
      <xdr:spPr>
        <a:xfrm>
          <a:off x="14592300" y="16554545"/>
          <a:ext cx="889000" cy="1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75961</xdr:rowOff>
    </xdr:from>
    <xdr:to>
      <xdr:col>22</xdr:col>
      <xdr:colOff>415925</xdr:colOff>
      <xdr:row>97</xdr:row>
      <xdr:rowOff>6111</xdr:rowOff>
    </xdr:to>
    <xdr:sp macro="" textlink="">
      <xdr:nvSpPr>
        <xdr:cNvPr id="692" name="フローチャート : 判断 691"/>
        <xdr:cNvSpPr/>
      </xdr:nvSpPr>
      <xdr:spPr>
        <a:xfrm>
          <a:off x="15430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168688</xdr:rowOff>
    </xdr:from>
    <xdr:ext cx="534377" cy="259045"/>
    <xdr:sp macro="" textlink="">
      <xdr:nvSpPr>
        <xdr:cNvPr id="693" name="テキスト ボックス 692"/>
        <xdr:cNvSpPr txBox="1"/>
      </xdr:nvSpPr>
      <xdr:spPr>
        <a:xfrm>
          <a:off x="15214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56,698</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95345</xdr:rowOff>
    </xdr:from>
    <xdr:to>
      <xdr:col>21</xdr:col>
      <xdr:colOff>161925</xdr:colOff>
      <xdr:row>97</xdr:row>
      <xdr:rowOff>21743</xdr:rowOff>
    </xdr:to>
    <xdr:cxnSp macro="">
      <xdr:nvCxnSpPr>
        <xdr:cNvPr id="694" name="直線コネクタ 693"/>
        <xdr:cNvCxnSpPr/>
      </xdr:nvCxnSpPr>
      <xdr:spPr>
        <a:xfrm flipV="1">
          <a:off x="13703300" y="16554545"/>
          <a:ext cx="889000" cy="9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91156</xdr:rowOff>
    </xdr:from>
    <xdr:to>
      <xdr:col>21</xdr:col>
      <xdr:colOff>212725</xdr:colOff>
      <xdr:row>97</xdr:row>
      <xdr:rowOff>21306</xdr:rowOff>
    </xdr:to>
    <xdr:sp macro="" textlink="">
      <xdr:nvSpPr>
        <xdr:cNvPr id="695" name="フローチャート : 判断 694"/>
        <xdr:cNvSpPr/>
      </xdr:nvSpPr>
      <xdr:spPr>
        <a:xfrm>
          <a:off x="14541500" y="1655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12433</xdr:rowOff>
    </xdr:from>
    <xdr:ext cx="534377" cy="259045"/>
    <xdr:sp macro="" textlink="">
      <xdr:nvSpPr>
        <xdr:cNvPr id="696" name="テキスト ボックス 695"/>
        <xdr:cNvSpPr txBox="1"/>
      </xdr:nvSpPr>
      <xdr:spPr>
        <a:xfrm>
          <a:off x="14325111" y="166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54,704</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123904</xdr:rowOff>
    </xdr:from>
    <xdr:to>
      <xdr:col>19</xdr:col>
      <xdr:colOff>644525</xdr:colOff>
      <xdr:row>97</xdr:row>
      <xdr:rowOff>21743</xdr:rowOff>
    </xdr:to>
    <xdr:cxnSp macro="">
      <xdr:nvCxnSpPr>
        <xdr:cNvPr id="697" name="直線コネクタ 696"/>
        <xdr:cNvCxnSpPr/>
      </xdr:nvCxnSpPr>
      <xdr:spPr>
        <a:xfrm>
          <a:off x="12814300" y="16583104"/>
          <a:ext cx="889000" cy="6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74223</xdr:rowOff>
    </xdr:from>
    <xdr:to>
      <xdr:col>20</xdr:col>
      <xdr:colOff>9525</xdr:colOff>
      <xdr:row>97</xdr:row>
      <xdr:rowOff>4373</xdr:rowOff>
    </xdr:to>
    <xdr:sp macro="" textlink="">
      <xdr:nvSpPr>
        <xdr:cNvPr id="698" name="フローチャート : 判断 697"/>
        <xdr:cNvSpPr/>
      </xdr:nvSpPr>
      <xdr:spPr>
        <a:xfrm>
          <a:off x="13652500" y="1653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20900</xdr:rowOff>
    </xdr:from>
    <xdr:ext cx="534377" cy="259045"/>
    <xdr:sp macro="" textlink="">
      <xdr:nvSpPr>
        <xdr:cNvPr id="699" name="テキスト ボックス 698"/>
        <xdr:cNvSpPr txBox="1"/>
      </xdr:nvSpPr>
      <xdr:spPr>
        <a:xfrm>
          <a:off x="13436111" y="1630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56,926</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75809</xdr:rowOff>
    </xdr:from>
    <xdr:to>
      <xdr:col>18</xdr:col>
      <xdr:colOff>492125</xdr:colOff>
      <xdr:row>97</xdr:row>
      <xdr:rowOff>5959</xdr:rowOff>
    </xdr:to>
    <xdr:sp macro="" textlink="">
      <xdr:nvSpPr>
        <xdr:cNvPr id="700" name="フローチャート : 判断 699"/>
        <xdr:cNvSpPr/>
      </xdr:nvSpPr>
      <xdr:spPr>
        <a:xfrm>
          <a:off x="12763500" y="1653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168536</xdr:rowOff>
    </xdr:from>
    <xdr:ext cx="534377" cy="259045"/>
    <xdr:sp macro="" textlink="">
      <xdr:nvSpPr>
        <xdr:cNvPr id="701" name="テキスト ボックス 700"/>
        <xdr:cNvSpPr txBox="1"/>
      </xdr:nvSpPr>
      <xdr:spPr>
        <a:xfrm>
          <a:off x="12547111" y="1662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56,718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76853</xdr:rowOff>
    </xdr:from>
    <xdr:to>
      <xdr:col>23</xdr:col>
      <xdr:colOff>568325</xdr:colOff>
      <xdr:row>97</xdr:row>
      <xdr:rowOff>7003</xdr:rowOff>
    </xdr:to>
    <xdr:sp macro="" textlink="">
      <xdr:nvSpPr>
        <xdr:cNvPr id="707" name="円/楕円 706"/>
        <xdr:cNvSpPr/>
      </xdr:nvSpPr>
      <xdr:spPr>
        <a:xfrm>
          <a:off x="16268700" y="1653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55280</xdr:rowOff>
    </xdr:from>
    <xdr:ext cx="534377" cy="259045"/>
    <xdr:sp macro="" textlink="">
      <xdr:nvSpPr>
        <xdr:cNvPr id="708" name="公債費該当値テキスト"/>
        <xdr:cNvSpPr txBox="1"/>
      </xdr:nvSpPr>
      <xdr:spPr>
        <a:xfrm>
          <a:off x="16370300" y="1651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56,581</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60866</xdr:rowOff>
    </xdr:from>
    <xdr:to>
      <xdr:col>22</xdr:col>
      <xdr:colOff>415925</xdr:colOff>
      <xdr:row>96</xdr:row>
      <xdr:rowOff>162466</xdr:rowOff>
    </xdr:to>
    <xdr:sp macro="" textlink="">
      <xdr:nvSpPr>
        <xdr:cNvPr id="709" name="円/楕円 708"/>
        <xdr:cNvSpPr/>
      </xdr:nvSpPr>
      <xdr:spPr>
        <a:xfrm>
          <a:off x="15430500" y="1652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7543</xdr:rowOff>
    </xdr:from>
    <xdr:ext cx="534377" cy="259045"/>
    <xdr:sp macro="" textlink="">
      <xdr:nvSpPr>
        <xdr:cNvPr id="710" name="テキスト ボックス 709"/>
        <xdr:cNvSpPr txBox="1"/>
      </xdr:nvSpPr>
      <xdr:spPr>
        <a:xfrm>
          <a:off x="15214111" y="1629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58,679</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44545</xdr:rowOff>
    </xdr:from>
    <xdr:to>
      <xdr:col>21</xdr:col>
      <xdr:colOff>212725</xdr:colOff>
      <xdr:row>96</xdr:row>
      <xdr:rowOff>146145</xdr:rowOff>
    </xdr:to>
    <xdr:sp macro="" textlink="">
      <xdr:nvSpPr>
        <xdr:cNvPr id="711" name="円/楕円 710"/>
        <xdr:cNvSpPr/>
      </xdr:nvSpPr>
      <xdr:spPr>
        <a:xfrm>
          <a:off x="14541500" y="165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162672</xdr:rowOff>
    </xdr:from>
    <xdr:ext cx="534377" cy="259045"/>
    <xdr:sp macro="" textlink="">
      <xdr:nvSpPr>
        <xdr:cNvPr id="712" name="テキスト ボックス 711"/>
        <xdr:cNvSpPr txBox="1"/>
      </xdr:nvSpPr>
      <xdr:spPr>
        <a:xfrm>
          <a:off x="14325111" y="1627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60,821</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142393</xdr:rowOff>
    </xdr:from>
    <xdr:to>
      <xdr:col>20</xdr:col>
      <xdr:colOff>9525</xdr:colOff>
      <xdr:row>97</xdr:row>
      <xdr:rowOff>72543</xdr:rowOff>
    </xdr:to>
    <xdr:sp macro="" textlink="">
      <xdr:nvSpPr>
        <xdr:cNvPr id="713" name="円/楕円 712"/>
        <xdr:cNvSpPr/>
      </xdr:nvSpPr>
      <xdr:spPr>
        <a:xfrm>
          <a:off x="13652500" y="166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63670</xdr:rowOff>
    </xdr:from>
    <xdr:ext cx="534377" cy="259045"/>
    <xdr:sp macro="" textlink="">
      <xdr:nvSpPr>
        <xdr:cNvPr id="714" name="テキスト ボックス 713"/>
        <xdr:cNvSpPr txBox="1"/>
      </xdr:nvSpPr>
      <xdr:spPr>
        <a:xfrm>
          <a:off x="13436111" y="166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47,980</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73104</xdr:rowOff>
    </xdr:from>
    <xdr:to>
      <xdr:col>18</xdr:col>
      <xdr:colOff>492125</xdr:colOff>
      <xdr:row>97</xdr:row>
      <xdr:rowOff>3254</xdr:rowOff>
    </xdr:to>
    <xdr:sp macro="" textlink="">
      <xdr:nvSpPr>
        <xdr:cNvPr id="715" name="円/楕円 714"/>
        <xdr:cNvSpPr/>
      </xdr:nvSpPr>
      <xdr:spPr>
        <a:xfrm>
          <a:off x="12763500" y="1653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19781</xdr:rowOff>
    </xdr:from>
    <xdr:ext cx="534377" cy="259045"/>
    <xdr:sp macro="" textlink="">
      <xdr:nvSpPr>
        <xdr:cNvPr id="716" name="テキスト ボックス 715"/>
        <xdr:cNvSpPr txBox="1"/>
      </xdr:nvSpPr>
      <xdr:spPr>
        <a:xfrm>
          <a:off x="12547111" y="16307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57,073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0" name="テキスト ボックス 72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36" name="テキスト ボックス 73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72009</xdr:rowOff>
    </xdr:from>
    <xdr:to>
      <xdr:col>32</xdr:col>
      <xdr:colOff>186689</xdr:colOff>
      <xdr:row>39</xdr:row>
      <xdr:rowOff>44450</xdr:rowOff>
    </xdr:to>
    <xdr:cxnSp macro="">
      <xdr:nvCxnSpPr>
        <xdr:cNvPr id="740" name="直線コネクタ 739"/>
        <xdr:cNvCxnSpPr/>
      </xdr:nvCxnSpPr>
      <xdr:spPr>
        <a:xfrm flipV="1">
          <a:off x="22159595" y="5215509"/>
          <a:ext cx="1269" cy="151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73931</xdr:rowOff>
    </xdr:from>
    <xdr:ext cx="249299" cy="259045"/>
    <xdr:sp macro="" textlink="">
      <xdr:nvSpPr>
        <xdr:cNvPr id="741" name="諸支出金最小値テキスト"/>
        <xdr:cNvSpPr txBox="1"/>
      </xdr:nvSpPr>
      <xdr:spPr>
        <a:xfrm>
          <a:off x="22212300" y="67604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18686</xdr:rowOff>
    </xdr:from>
    <xdr:ext cx="534377" cy="259045"/>
    <xdr:sp macro="" textlink="">
      <xdr:nvSpPr>
        <xdr:cNvPr id="743" name="諸支出金最大値テキスト"/>
        <xdr:cNvSpPr txBox="1"/>
      </xdr:nvSpPr>
      <xdr:spPr>
        <a:xfrm>
          <a:off x="22212300" y="499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11,933</a:t>
          </a:r>
          <a:endParaRPr kumimoji="1" lang="ja-JP" altLang="en-US" sz="1000" b="1">
            <a:latin typeface="ＭＳ Ｐゴシック"/>
          </a:endParaRPr>
        </a:p>
      </xdr:txBody>
    </xdr:sp>
    <xdr:clientData/>
  </xdr:oneCellAnchor>
  <xdr:twoCellAnchor>
    <xdr:from>
      <xdr:col>32</xdr:col>
      <xdr:colOff>98425</xdr:colOff>
      <xdr:row>30</xdr:row>
      <xdr:rowOff>72009</xdr:rowOff>
    </xdr:from>
    <xdr:to>
      <xdr:col>32</xdr:col>
      <xdr:colOff>276225</xdr:colOff>
      <xdr:row>30</xdr:row>
      <xdr:rowOff>72009</xdr:rowOff>
    </xdr:to>
    <xdr:cxnSp macro="">
      <xdr:nvCxnSpPr>
        <xdr:cNvPr id="744" name="直線コネクタ 743"/>
        <xdr:cNvCxnSpPr/>
      </xdr:nvCxnSpPr>
      <xdr:spPr>
        <a:xfrm>
          <a:off x="22072600" y="5215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162831</xdr:rowOff>
    </xdr:from>
    <xdr:ext cx="378565" cy="259045"/>
    <xdr:sp macro="" textlink="">
      <xdr:nvSpPr>
        <xdr:cNvPr id="746" name="諸支出金平均値テキスト"/>
        <xdr:cNvSpPr txBox="1"/>
      </xdr:nvSpPr>
      <xdr:spPr>
        <a:xfrm>
          <a:off x="22212300" y="65064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139954</xdr:rowOff>
    </xdr:from>
    <xdr:to>
      <xdr:col>32</xdr:col>
      <xdr:colOff>238125</xdr:colOff>
      <xdr:row>39</xdr:row>
      <xdr:rowOff>70104</xdr:rowOff>
    </xdr:to>
    <xdr:sp macro="" textlink="">
      <xdr:nvSpPr>
        <xdr:cNvPr id="747" name="フローチャート : 判断 746"/>
        <xdr:cNvSpPr/>
      </xdr:nvSpPr>
      <xdr:spPr>
        <a:xfrm>
          <a:off x="221107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152146</xdr:rowOff>
    </xdr:from>
    <xdr:to>
      <xdr:col>31</xdr:col>
      <xdr:colOff>85725</xdr:colOff>
      <xdr:row>39</xdr:row>
      <xdr:rowOff>82296</xdr:rowOff>
    </xdr:to>
    <xdr:sp macro="" textlink="">
      <xdr:nvSpPr>
        <xdr:cNvPr id="749" name="フローチャート : 判断 748"/>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98823</xdr:rowOff>
    </xdr:from>
    <xdr:ext cx="378565" cy="259045"/>
    <xdr:sp macro="" textlink="">
      <xdr:nvSpPr>
        <xdr:cNvPr id="750" name="テキスト ボックス 749"/>
        <xdr:cNvSpPr txBox="1"/>
      </xdr:nvSpPr>
      <xdr:spPr>
        <a:xfrm>
          <a:off x="21134017" y="6442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137414</xdr:rowOff>
    </xdr:from>
    <xdr:to>
      <xdr:col>29</xdr:col>
      <xdr:colOff>568325</xdr:colOff>
      <xdr:row>39</xdr:row>
      <xdr:rowOff>67564</xdr:rowOff>
    </xdr:to>
    <xdr:sp macro="" textlink="">
      <xdr:nvSpPr>
        <xdr:cNvPr id="752" name="フローチャート : 判断 751"/>
        <xdr:cNvSpPr/>
      </xdr:nvSpPr>
      <xdr:spPr>
        <a:xfrm>
          <a:off x="20383500" y="665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84091</xdr:rowOff>
    </xdr:from>
    <xdr:ext cx="378565" cy="259045"/>
    <xdr:sp macro="" textlink="">
      <xdr:nvSpPr>
        <xdr:cNvPr id="753" name="テキスト ボックス 752"/>
        <xdr:cNvSpPr txBox="1"/>
      </xdr:nvSpPr>
      <xdr:spPr>
        <a:xfrm>
          <a:off x="20245017" y="6427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154686</xdr:rowOff>
    </xdr:from>
    <xdr:to>
      <xdr:col>28</xdr:col>
      <xdr:colOff>365125</xdr:colOff>
      <xdr:row>39</xdr:row>
      <xdr:rowOff>84836</xdr:rowOff>
    </xdr:to>
    <xdr:sp macro="" textlink="">
      <xdr:nvSpPr>
        <xdr:cNvPr id="755" name="フローチャート : 判断 754"/>
        <xdr:cNvSpPr/>
      </xdr:nvSpPr>
      <xdr:spPr>
        <a:xfrm>
          <a:off x="19494500" y="666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101363</xdr:rowOff>
    </xdr:from>
    <xdr:ext cx="313932" cy="259045"/>
    <xdr:sp macro="" textlink="">
      <xdr:nvSpPr>
        <xdr:cNvPr id="756" name="テキスト ボックス 755"/>
        <xdr:cNvSpPr txBox="1"/>
      </xdr:nvSpPr>
      <xdr:spPr>
        <a:xfrm>
          <a:off x="19388333" y="64450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159512</xdr:rowOff>
    </xdr:from>
    <xdr:to>
      <xdr:col>27</xdr:col>
      <xdr:colOff>161925</xdr:colOff>
      <xdr:row>39</xdr:row>
      <xdr:rowOff>89662</xdr:rowOff>
    </xdr:to>
    <xdr:sp macro="" textlink="">
      <xdr:nvSpPr>
        <xdr:cNvPr id="757" name="フローチャート : 判断 756"/>
        <xdr:cNvSpPr/>
      </xdr:nvSpPr>
      <xdr:spPr>
        <a:xfrm>
          <a:off x="18605500" y="667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106189</xdr:rowOff>
    </xdr:from>
    <xdr:ext cx="313932" cy="259045"/>
    <xdr:sp macro="" textlink="">
      <xdr:nvSpPr>
        <xdr:cNvPr id="758" name="テキスト ボックス 757"/>
        <xdr:cNvSpPr txBox="1"/>
      </xdr:nvSpPr>
      <xdr:spPr>
        <a:xfrm>
          <a:off x="18499333" y="6449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4" name="円/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118381</xdr:rowOff>
    </xdr:from>
    <xdr:ext cx="249299" cy="259045"/>
    <xdr:sp macro="" textlink="">
      <xdr:nvSpPr>
        <xdr:cNvPr id="765" name="諸支出金該当値テキスト"/>
        <xdr:cNvSpPr txBox="1"/>
      </xdr:nvSpPr>
      <xdr:spPr>
        <a:xfrm>
          <a:off x="22212300" y="66334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6" name="円/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67" name="テキスト ボックス 76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68" name="円/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69" name="テキスト ボックス 76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0" name="円/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1" name="テキスト ボックス 77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2" name="円/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3" name="テキスト ボックス 77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6" name="フローチャート :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8" name="フローチャート :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9" name="テキスト ボックス 79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1" name="フローチャート :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2" name="テキスト ボックス 80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4" name="フローチャート :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5" name="テキスト ボックス 80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6" name="フローチャート :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7" name="テキスト ボックス 80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3" name="円/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5" name="円/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6" name="テキスト ボックス 81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7" name="円/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8" name="テキスト ボックス 81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9" name="円/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0" name="テキスト ボックス 81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1" name="円/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2" name="テキスト ボックス 82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農林水産業費は住民一人当たり７７，７３１円となっており、類似団体平均に比べ大きく上回っている。これは、松くい虫防除関連事業や産地強化支援事業、並びに機構集積協力金交付事業や多面的機能支払交付金事業の増のため、普通建設事業費や補助費が増加したことが主な要因となっている。</a:t>
          </a:r>
        </a:p>
        <a:p>
          <a:r>
            <a:rPr kumimoji="1" lang="ja-JP" altLang="en-US" sz="1300">
              <a:latin typeface="ＭＳ Ｐゴシック"/>
            </a:rPr>
            <a:t>　商工費は住民一人当たり３６，９８９円となっており、類似団体平均に比べ大きく上回っている。これは、企業開発推進事業への取り組みによるものが大きく、また町内の資源を活用した観光事業の実施や、観光施設の維持管理・整備事業によるものであり、今後も観光誘客に向け普通建設事業費や物件費の増加が見込まれる。</a:t>
          </a:r>
        </a:p>
        <a:p>
          <a:r>
            <a:rPr kumimoji="1" lang="ja-JP" altLang="en-US" sz="1300">
              <a:latin typeface="ＭＳ Ｐゴシック"/>
            </a:rPr>
            <a:t>　消防費は住民一人当たり５４，６９５円となっており、類似団体平均に比べ大きく上回っている。これは、平成２４年度からの社会資本整備総合交付金事業を活用した、防災施設等整備に係る普通建設事業費の増加によるところが大きく、また一部事務組合の計画による負担金の増加も一因となっている。</a:t>
          </a: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２８年度における実質収支は４４７百万円、財政調整基金積立額は２百万円、同残高は１，２４２百万円であった。実質収支の標準財政規模比は、比率の分母となる標準財政規模が減少し、分子となる決算剰余金が増加したため対前年比２．５２ポイントの増となった。また、基金積み立てや繰上償還などを除いた収支をあらわす実質単年度収支も対前年比０．５ポイントの増となった。一方、財政調整基金については、扶助費等の伸びに対応するため取り崩しを余儀なくされた結果、前年度に比べ８４百万円減少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当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yamagata.jp/ou/kikakushinko/020024/zaisei/zaisei/H28siryou/35yu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D2" t="str">
            <v>当該団体(円)</v>
          </cell>
          <cell r="F2" t="str">
            <v>類似団体内平均(円)</v>
          </cell>
        </row>
        <row r="3">
          <cell r="A3" t="str">
            <v xml:space="preserve"> H24</v>
          </cell>
          <cell r="D3">
            <v>39373</v>
          </cell>
          <cell r="F3">
            <v>69806</v>
          </cell>
        </row>
        <row r="5">
          <cell r="A5" t="str">
            <v xml:space="preserve"> H25</v>
          </cell>
          <cell r="D5">
            <v>94356</v>
          </cell>
          <cell r="F5">
            <v>74444</v>
          </cell>
        </row>
        <row r="7">
          <cell r="A7" t="str">
            <v xml:space="preserve"> H26</v>
          </cell>
          <cell r="D7">
            <v>69234</v>
          </cell>
          <cell r="F7">
            <v>85205</v>
          </cell>
        </row>
        <row r="9">
          <cell r="A9" t="str">
            <v xml:space="preserve"> H27</v>
          </cell>
          <cell r="D9">
            <v>91549</v>
          </cell>
          <cell r="F9">
            <v>106092</v>
          </cell>
        </row>
        <row r="11">
          <cell r="A11" t="str">
            <v xml:space="preserve"> H28</v>
          </cell>
          <cell r="D11">
            <v>108068</v>
          </cell>
          <cell r="F11">
            <v>78903</v>
          </cell>
        </row>
        <row r="18">
          <cell r="B18" t="str">
            <v>H24</v>
          </cell>
          <cell r="C18" t="str">
            <v>H25</v>
          </cell>
          <cell r="D18" t="str">
            <v>H26</v>
          </cell>
          <cell r="E18" t="str">
            <v>H27</v>
          </cell>
          <cell r="F18" t="str">
            <v>H28</v>
          </cell>
        </row>
        <row r="19">
          <cell r="A19" t="str">
            <v>実質収支額</v>
          </cell>
          <cell r="B19">
            <v>8.9700000000000006</v>
          </cell>
          <cell r="C19">
            <v>7.13</v>
          </cell>
          <cell r="D19">
            <v>6.52</v>
          </cell>
          <cell r="E19">
            <v>6.7</v>
          </cell>
          <cell r="F19">
            <v>9.2200000000000006</v>
          </cell>
        </row>
        <row r="20">
          <cell r="A20" t="str">
            <v>財政調整基金残高</v>
          </cell>
          <cell r="B20">
            <v>20.98</v>
          </cell>
          <cell r="C20">
            <v>27.44</v>
          </cell>
          <cell r="D20">
            <v>27.65</v>
          </cell>
          <cell r="E20">
            <v>26.8</v>
          </cell>
          <cell r="F20">
            <v>25.6</v>
          </cell>
        </row>
        <row r="21">
          <cell r="A21" t="str">
            <v>実質単年度収支</v>
          </cell>
          <cell r="B21">
            <v>6.74</v>
          </cell>
          <cell r="C21">
            <v>4.8</v>
          </cell>
          <cell r="D21">
            <v>3.03</v>
          </cell>
          <cell r="E21">
            <v>3.56</v>
          </cell>
          <cell r="F21">
            <v>4.0599999999999996</v>
          </cell>
        </row>
        <row r="25">
          <cell r="B25" t="str">
            <v>H24</v>
          </cell>
          <cell r="D25" t="str">
            <v>H25</v>
          </cell>
          <cell r="F25" t="str">
            <v>H26</v>
          </cell>
          <cell r="H25" t="str">
            <v>H27</v>
          </cell>
          <cell r="J25" t="str">
            <v>H28</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後期高齢者医療特別会計</v>
          </cell>
          <cell r="B29" t="e">
            <v>#N/A</v>
          </cell>
          <cell r="C29">
            <v>0.18</v>
          </cell>
          <cell r="D29" t="e">
            <v>#N/A</v>
          </cell>
          <cell r="E29">
            <v>0.15</v>
          </cell>
          <cell r="F29" t="e">
            <v>#N/A</v>
          </cell>
          <cell r="G29">
            <v>0.05</v>
          </cell>
          <cell r="H29" t="e">
            <v>#N/A</v>
          </cell>
          <cell r="I29">
            <v>0.08</v>
          </cell>
          <cell r="J29" t="e">
            <v>#N/A</v>
          </cell>
          <cell r="K29">
            <v>7.0000000000000007E-2</v>
          </cell>
        </row>
        <row r="30">
          <cell r="A30" t="str">
            <v>地域集落排水事業特別会計</v>
          </cell>
          <cell r="B30" t="e">
            <v>#N/A</v>
          </cell>
          <cell r="C30">
            <v>0.09</v>
          </cell>
          <cell r="D30" t="e">
            <v>#N/A</v>
          </cell>
          <cell r="E30">
            <v>0.06</v>
          </cell>
          <cell r="F30" t="e">
            <v>#N/A</v>
          </cell>
          <cell r="G30">
            <v>0.05</v>
          </cell>
          <cell r="H30" t="e">
            <v>#N/A</v>
          </cell>
          <cell r="I30">
            <v>0.08</v>
          </cell>
          <cell r="J30" t="e">
            <v>#N/A</v>
          </cell>
          <cell r="K30">
            <v>0.11</v>
          </cell>
        </row>
        <row r="31">
          <cell r="A31" t="str">
            <v>公共下水道事業特別会計</v>
          </cell>
          <cell r="B31" t="e">
            <v>#N/A</v>
          </cell>
          <cell r="C31">
            <v>0.54</v>
          </cell>
          <cell r="D31" t="e">
            <v>#N/A</v>
          </cell>
          <cell r="E31">
            <v>0.02</v>
          </cell>
          <cell r="F31" t="e">
            <v>#N/A</v>
          </cell>
          <cell r="G31">
            <v>7.0000000000000007E-2</v>
          </cell>
          <cell r="H31" t="e">
            <v>#N/A</v>
          </cell>
          <cell r="I31">
            <v>0.11</v>
          </cell>
          <cell r="J31" t="e">
            <v>#N/A</v>
          </cell>
          <cell r="K31">
            <v>0.15</v>
          </cell>
        </row>
        <row r="32">
          <cell r="A32" t="str">
            <v>簡易水道特別会計</v>
          </cell>
          <cell r="B32" t="e">
            <v>#N/A</v>
          </cell>
          <cell r="C32">
            <v>0.72</v>
          </cell>
          <cell r="D32" t="e">
            <v>#N/A</v>
          </cell>
          <cell r="E32">
            <v>0.91</v>
          </cell>
          <cell r="F32" t="e">
            <v>#N/A</v>
          </cell>
          <cell r="G32">
            <v>0.55000000000000004</v>
          </cell>
          <cell r="H32" t="e">
            <v>#N/A</v>
          </cell>
          <cell r="I32">
            <v>0.9</v>
          </cell>
          <cell r="J32" t="e">
            <v>#N/A</v>
          </cell>
          <cell r="K32">
            <v>1.1399999999999999</v>
          </cell>
        </row>
        <row r="33">
          <cell r="A33" t="str">
            <v>介護保険特別会計</v>
          </cell>
          <cell r="B33" t="e">
            <v>#N/A</v>
          </cell>
          <cell r="C33">
            <v>1.18</v>
          </cell>
          <cell r="D33" t="e">
            <v>#N/A</v>
          </cell>
          <cell r="E33">
            <v>1.35</v>
          </cell>
          <cell r="F33" t="e">
            <v>#N/A</v>
          </cell>
          <cell r="G33">
            <v>1.44</v>
          </cell>
          <cell r="H33" t="e">
            <v>#N/A</v>
          </cell>
          <cell r="I33">
            <v>1.55</v>
          </cell>
          <cell r="J33" t="e">
            <v>#N/A</v>
          </cell>
          <cell r="K33">
            <v>1.4</v>
          </cell>
        </row>
        <row r="34">
          <cell r="A34" t="str">
            <v>国民健康保険特別会計</v>
          </cell>
          <cell r="B34" t="e">
            <v>#N/A</v>
          </cell>
          <cell r="C34">
            <v>3.14</v>
          </cell>
          <cell r="D34" t="e">
            <v>#N/A</v>
          </cell>
          <cell r="E34">
            <v>3.53</v>
          </cell>
          <cell r="F34" t="e">
            <v>#N/A</v>
          </cell>
          <cell r="G34">
            <v>4.18</v>
          </cell>
          <cell r="H34" t="e">
            <v>#N/A</v>
          </cell>
          <cell r="I34">
            <v>3.61</v>
          </cell>
          <cell r="J34" t="e">
            <v>#N/A</v>
          </cell>
          <cell r="K34">
            <v>5.17</v>
          </cell>
        </row>
        <row r="35">
          <cell r="A35" t="str">
            <v>水道事業会計</v>
          </cell>
          <cell r="B35" t="e">
            <v>#N/A</v>
          </cell>
          <cell r="C35">
            <v>8.83</v>
          </cell>
          <cell r="D35" t="e">
            <v>#N/A</v>
          </cell>
          <cell r="E35">
            <v>8.7899999999999991</v>
          </cell>
          <cell r="F35" t="e">
            <v>#N/A</v>
          </cell>
          <cell r="G35">
            <v>8.5500000000000007</v>
          </cell>
          <cell r="H35" t="e">
            <v>#N/A</v>
          </cell>
          <cell r="I35">
            <v>8.17</v>
          </cell>
          <cell r="J35" t="e">
            <v>#N/A</v>
          </cell>
          <cell r="K35">
            <v>8.23</v>
          </cell>
        </row>
        <row r="36">
          <cell r="A36" t="str">
            <v>一般会計</v>
          </cell>
          <cell r="B36" t="e">
            <v>#N/A</v>
          </cell>
          <cell r="C36">
            <v>8.9700000000000006</v>
          </cell>
          <cell r="D36" t="e">
            <v>#N/A</v>
          </cell>
          <cell r="E36">
            <v>7.12</v>
          </cell>
          <cell r="F36" t="e">
            <v>#N/A</v>
          </cell>
          <cell r="G36">
            <v>6.52</v>
          </cell>
          <cell r="H36" t="e">
            <v>#N/A</v>
          </cell>
          <cell r="I36">
            <v>6.69</v>
          </cell>
          <cell r="J36" t="e">
            <v>#N/A</v>
          </cell>
          <cell r="K36">
            <v>9.2200000000000006</v>
          </cell>
        </row>
        <row r="40">
          <cell r="B40" t="str">
            <v>H24</v>
          </cell>
          <cell r="E40" t="str">
            <v>H25</v>
          </cell>
          <cell r="H40" t="str">
            <v>H26</v>
          </cell>
          <cell r="K40" t="str">
            <v>H27</v>
          </cell>
          <cell r="N40" t="str">
            <v>H28</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756</v>
          </cell>
          <cell r="G42">
            <v>771</v>
          </cell>
          <cell r="J42">
            <v>808</v>
          </cell>
          <cell r="M42">
            <v>802</v>
          </cell>
          <cell r="P42">
            <v>789</v>
          </cell>
        </row>
        <row r="43">
          <cell r="A43" t="str">
            <v>一時借入金の利子</v>
          </cell>
          <cell r="B43" t="str">
            <v>-</v>
          </cell>
          <cell r="E43" t="str">
            <v>-</v>
          </cell>
          <cell r="H43" t="str">
            <v>-</v>
          </cell>
          <cell r="K43" t="str">
            <v>-</v>
          </cell>
          <cell r="N43" t="str">
            <v>-</v>
          </cell>
        </row>
        <row r="44">
          <cell r="A44" t="str">
            <v>債務負担行為に基づく支出額</v>
          </cell>
          <cell r="B44">
            <v>17</v>
          </cell>
          <cell r="E44">
            <v>17</v>
          </cell>
          <cell r="H44">
            <v>17</v>
          </cell>
          <cell r="K44">
            <v>11</v>
          </cell>
          <cell r="N44" t="str">
            <v>-</v>
          </cell>
        </row>
        <row r="45">
          <cell r="A45" t="str">
            <v>組合等が起こした地方債の元利償還金に対する負担金等</v>
          </cell>
          <cell r="B45">
            <v>52</v>
          </cell>
          <cell r="E45">
            <v>51</v>
          </cell>
          <cell r="H45">
            <v>47</v>
          </cell>
          <cell r="K45">
            <v>38</v>
          </cell>
          <cell r="N45">
            <v>21</v>
          </cell>
        </row>
        <row r="46">
          <cell r="A46" t="str">
            <v>公営企業債の元利償還金に対する繰入金</v>
          </cell>
          <cell r="B46">
            <v>333</v>
          </cell>
          <cell r="E46">
            <v>339</v>
          </cell>
          <cell r="H46">
            <v>362</v>
          </cell>
          <cell r="K46">
            <v>366</v>
          </cell>
          <cell r="N46">
            <v>438</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733</v>
          </cell>
          <cell r="E49">
            <v>729</v>
          </cell>
          <cell r="H49">
            <v>730</v>
          </cell>
          <cell r="K49">
            <v>705</v>
          </cell>
          <cell r="N49">
            <v>646</v>
          </cell>
        </row>
        <row r="50">
          <cell r="A50" t="str">
            <v>実質公債費比率の分子</v>
          </cell>
          <cell r="B50" t="e">
            <v>#N/A</v>
          </cell>
          <cell r="C50">
            <v>379</v>
          </cell>
          <cell r="D50" t="e">
            <v>#N/A</v>
          </cell>
          <cell r="E50" t="e">
            <v>#N/A</v>
          </cell>
          <cell r="F50">
            <v>365</v>
          </cell>
          <cell r="G50" t="e">
            <v>#N/A</v>
          </cell>
          <cell r="H50" t="e">
            <v>#N/A</v>
          </cell>
          <cell r="I50">
            <v>348</v>
          </cell>
          <cell r="J50" t="e">
            <v>#N/A</v>
          </cell>
          <cell r="K50" t="e">
            <v>#N/A</v>
          </cell>
          <cell r="L50">
            <v>318</v>
          </cell>
          <cell r="M50" t="e">
            <v>#N/A</v>
          </cell>
          <cell r="N50" t="e">
            <v>#N/A</v>
          </cell>
          <cell r="O50">
            <v>316</v>
          </cell>
          <cell r="P50" t="e">
            <v>#N/A</v>
          </cell>
        </row>
        <row r="54">
          <cell r="B54" t="str">
            <v>H24</v>
          </cell>
          <cell r="E54" t="str">
            <v>H25</v>
          </cell>
          <cell r="H54" t="str">
            <v>H26</v>
          </cell>
          <cell r="K54" t="str">
            <v>H27</v>
          </cell>
          <cell r="N54" t="str">
            <v>H28</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8463</v>
          </cell>
          <cell r="G56">
            <v>8736</v>
          </cell>
          <cell r="J56">
            <v>8536</v>
          </cell>
          <cell r="M56">
            <v>8620</v>
          </cell>
          <cell r="P56">
            <v>8713</v>
          </cell>
        </row>
        <row r="57">
          <cell r="A57" t="str">
            <v>充当可能特定歳入</v>
          </cell>
          <cell r="D57">
            <v>204</v>
          </cell>
          <cell r="G57">
            <v>176</v>
          </cell>
          <cell r="J57">
            <v>162</v>
          </cell>
          <cell r="M57">
            <v>145</v>
          </cell>
          <cell r="P57">
            <v>132</v>
          </cell>
        </row>
        <row r="58">
          <cell r="A58" t="str">
            <v>充当可能基金</v>
          </cell>
          <cell r="D58">
            <v>2562</v>
          </cell>
          <cell r="G58">
            <v>3069</v>
          </cell>
          <cell r="J58">
            <v>2969</v>
          </cell>
          <cell r="M58">
            <v>3167</v>
          </cell>
          <cell r="P58">
            <v>3040</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1403</v>
          </cell>
          <cell r="E62">
            <v>1375</v>
          </cell>
          <cell r="H62">
            <v>1286</v>
          </cell>
          <cell r="K62">
            <v>1201</v>
          </cell>
          <cell r="N62">
            <v>1199</v>
          </cell>
        </row>
        <row r="63">
          <cell r="A63" t="str">
            <v>組合等負担等見込額</v>
          </cell>
          <cell r="B63">
            <v>164</v>
          </cell>
          <cell r="E63">
            <v>115</v>
          </cell>
          <cell r="H63">
            <v>73</v>
          </cell>
          <cell r="K63">
            <v>35</v>
          </cell>
          <cell r="N63">
            <v>15</v>
          </cell>
        </row>
        <row r="64">
          <cell r="A64" t="str">
            <v>公営企業債等繰入見込額</v>
          </cell>
          <cell r="B64">
            <v>4697</v>
          </cell>
          <cell r="E64">
            <v>4654</v>
          </cell>
          <cell r="H64">
            <v>4603</v>
          </cell>
          <cell r="K64">
            <v>4477</v>
          </cell>
          <cell r="N64">
            <v>4595</v>
          </cell>
        </row>
        <row r="65">
          <cell r="A65" t="str">
            <v>債務負担行為に基づく支出予定額</v>
          </cell>
          <cell r="B65">
            <v>45</v>
          </cell>
          <cell r="E65">
            <v>28</v>
          </cell>
          <cell r="H65">
            <v>11</v>
          </cell>
          <cell r="K65" t="str">
            <v>-</v>
          </cell>
          <cell r="N65" t="str">
            <v>-</v>
          </cell>
        </row>
        <row r="66">
          <cell r="A66" t="str">
            <v>一般会計等に係る地方債の現在高</v>
          </cell>
          <cell r="B66">
            <v>7472</v>
          </cell>
          <cell r="E66">
            <v>7736</v>
          </cell>
          <cell r="H66">
            <v>7718</v>
          </cell>
          <cell r="K66">
            <v>7859</v>
          </cell>
          <cell r="N66">
            <v>8112</v>
          </cell>
        </row>
        <row r="67">
          <cell r="A67" t="str">
            <v>将来負担比率の分子</v>
          </cell>
          <cell r="B67" t="e">
            <v>#N/A</v>
          </cell>
          <cell r="C67">
            <v>2552</v>
          </cell>
          <cell r="D67" t="e">
            <v>#N/A</v>
          </cell>
          <cell r="E67" t="e">
            <v>#N/A</v>
          </cell>
          <cell r="F67">
            <v>1928</v>
          </cell>
          <cell r="G67" t="e">
            <v>#N/A</v>
          </cell>
          <cell r="H67" t="e">
            <v>#N/A</v>
          </cell>
          <cell r="I67">
            <v>2026</v>
          </cell>
          <cell r="J67" t="e">
            <v>#N/A</v>
          </cell>
          <cell r="K67" t="e">
            <v>#N/A</v>
          </cell>
          <cell r="L67">
            <v>1639</v>
          </cell>
          <cell r="M67" t="e">
            <v>#N/A</v>
          </cell>
          <cell r="N67" t="e">
            <v>#N/A</v>
          </cell>
          <cell r="O67">
            <v>2037</v>
          </cell>
          <cell r="P67" t="e">
            <v>#N/A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75" zoomScaleNormal="75"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389" t="s">
        <v>373</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c r="A2" s="139"/>
      <c r="B2" s="142" t="s">
        <v>50</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390" t="s">
        <v>374</v>
      </c>
      <c r="C3" s="391"/>
      <c r="D3" s="391"/>
      <c r="E3" s="392"/>
      <c r="F3" s="392"/>
      <c r="G3" s="392"/>
      <c r="H3" s="392"/>
      <c r="I3" s="392"/>
      <c r="J3" s="392"/>
      <c r="K3" s="392"/>
      <c r="L3" s="392" t="s">
        <v>375</v>
      </c>
      <c r="M3" s="392"/>
      <c r="N3" s="392"/>
      <c r="O3" s="392"/>
      <c r="P3" s="392"/>
      <c r="Q3" s="392"/>
      <c r="R3" s="399"/>
      <c r="S3" s="399"/>
      <c r="T3" s="399"/>
      <c r="U3" s="399"/>
      <c r="V3" s="400"/>
      <c r="W3" s="374" t="s">
        <v>376</v>
      </c>
      <c r="X3" s="375"/>
      <c r="Y3" s="375"/>
      <c r="Z3" s="375"/>
      <c r="AA3" s="375"/>
      <c r="AB3" s="391"/>
      <c r="AC3" s="399" t="s">
        <v>377</v>
      </c>
      <c r="AD3" s="375"/>
      <c r="AE3" s="375"/>
      <c r="AF3" s="375"/>
      <c r="AG3" s="375"/>
      <c r="AH3" s="375"/>
      <c r="AI3" s="375"/>
      <c r="AJ3" s="375"/>
      <c r="AK3" s="375"/>
      <c r="AL3" s="376"/>
      <c r="AM3" s="374" t="s">
        <v>378</v>
      </c>
      <c r="AN3" s="375"/>
      <c r="AO3" s="375"/>
      <c r="AP3" s="375"/>
      <c r="AQ3" s="375"/>
      <c r="AR3" s="375"/>
      <c r="AS3" s="375"/>
      <c r="AT3" s="375"/>
      <c r="AU3" s="375"/>
      <c r="AV3" s="375"/>
      <c r="AW3" s="375"/>
      <c r="AX3" s="376"/>
      <c r="AY3" s="411" t="s">
        <v>0</v>
      </c>
      <c r="AZ3" s="412"/>
      <c r="BA3" s="412"/>
      <c r="BB3" s="412"/>
      <c r="BC3" s="412"/>
      <c r="BD3" s="412"/>
      <c r="BE3" s="412"/>
      <c r="BF3" s="412"/>
      <c r="BG3" s="412"/>
      <c r="BH3" s="412"/>
      <c r="BI3" s="412"/>
      <c r="BJ3" s="412"/>
      <c r="BK3" s="412"/>
      <c r="BL3" s="412"/>
      <c r="BM3" s="413"/>
      <c r="BN3" s="374" t="s">
        <v>51</v>
      </c>
      <c r="BO3" s="375"/>
      <c r="BP3" s="375"/>
      <c r="BQ3" s="375"/>
      <c r="BR3" s="375"/>
      <c r="BS3" s="375"/>
      <c r="BT3" s="375"/>
      <c r="BU3" s="376"/>
      <c r="BV3" s="374" t="s">
        <v>52</v>
      </c>
      <c r="BW3" s="375"/>
      <c r="BX3" s="375"/>
      <c r="BY3" s="375"/>
      <c r="BZ3" s="375"/>
      <c r="CA3" s="375"/>
      <c r="CB3" s="375"/>
      <c r="CC3" s="376"/>
      <c r="CD3" s="411" t="s">
        <v>0</v>
      </c>
      <c r="CE3" s="412"/>
      <c r="CF3" s="412"/>
      <c r="CG3" s="412"/>
      <c r="CH3" s="412"/>
      <c r="CI3" s="412"/>
      <c r="CJ3" s="412"/>
      <c r="CK3" s="412"/>
      <c r="CL3" s="412"/>
      <c r="CM3" s="412"/>
      <c r="CN3" s="412"/>
      <c r="CO3" s="412"/>
      <c r="CP3" s="412"/>
      <c r="CQ3" s="412"/>
      <c r="CR3" s="412"/>
      <c r="CS3" s="413"/>
      <c r="CT3" s="374" t="s">
        <v>53</v>
      </c>
      <c r="CU3" s="375"/>
      <c r="CV3" s="375"/>
      <c r="CW3" s="375"/>
      <c r="CX3" s="375"/>
      <c r="CY3" s="375"/>
      <c r="CZ3" s="375"/>
      <c r="DA3" s="376"/>
      <c r="DB3" s="374" t="s">
        <v>54</v>
      </c>
      <c r="DC3" s="375"/>
      <c r="DD3" s="375"/>
      <c r="DE3" s="375"/>
      <c r="DF3" s="375"/>
      <c r="DG3" s="375"/>
      <c r="DH3" s="375"/>
      <c r="DI3" s="376"/>
      <c r="DJ3" s="139"/>
      <c r="DK3" s="139"/>
      <c r="DL3" s="139"/>
      <c r="DM3" s="139"/>
      <c r="DN3" s="139"/>
      <c r="DO3" s="139"/>
    </row>
    <row r="4" spans="1:119" ht="18.75" customHeight="1">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379</v>
      </c>
      <c r="AZ4" s="378"/>
      <c r="BA4" s="378"/>
      <c r="BB4" s="378"/>
      <c r="BC4" s="378"/>
      <c r="BD4" s="378"/>
      <c r="BE4" s="378"/>
      <c r="BF4" s="378"/>
      <c r="BG4" s="378"/>
      <c r="BH4" s="378"/>
      <c r="BI4" s="378"/>
      <c r="BJ4" s="378"/>
      <c r="BK4" s="378"/>
      <c r="BL4" s="378"/>
      <c r="BM4" s="379"/>
      <c r="BN4" s="380">
        <v>8942806</v>
      </c>
      <c r="BO4" s="381"/>
      <c r="BP4" s="381"/>
      <c r="BQ4" s="381"/>
      <c r="BR4" s="381"/>
      <c r="BS4" s="381"/>
      <c r="BT4" s="381"/>
      <c r="BU4" s="382"/>
      <c r="BV4" s="380">
        <v>8781818</v>
      </c>
      <c r="BW4" s="381"/>
      <c r="BX4" s="381"/>
      <c r="BY4" s="381"/>
      <c r="BZ4" s="381"/>
      <c r="CA4" s="381"/>
      <c r="CB4" s="381"/>
      <c r="CC4" s="382"/>
      <c r="CD4" s="383" t="s">
        <v>55</v>
      </c>
      <c r="CE4" s="384"/>
      <c r="CF4" s="384"/>
      <c r="CG4" s="384"/>
      <c r="CH4" s="384"/>
      <c r="CI4" s="384"/>
      <c r="CJ4" s="384"/>
      <c r="CK4" s="384"/>
      <c r="CL4" s="384"/>
      <c r="CM4" s="384"/>
      <c r="CN4" s="384"/>
      <c r="CO4" s="384"/>
      <c r="CP4" s="384"/>
      <c r="CQ4" s="384"/>
      <c r="CR4" s="384"/>
      <c r="CS4" s="385"/>
      <c r="CT4" s="386">
        <v>9.1999999999999993</v>
      </c>
      <c r="CU4" s="387"/>
      <c r="CV4" s="387"/>
      <c r="CW4" s="387"/>
      <c r="CX4" s="387"/>
      <c r="CY4" s="387"/>
      <c r="CZ4" s="387"/>
      <c r="DA4" s="388"/>
      <c r="DB4" s="386">
        <v>6.7</v>
      </c>
      <c r="DC4" s="387"/>
      <c r="DD4" s="387"/>
      <c r="DE4" s="387"/>
      <c r="DF4" s="387"/>
      <c r="DG4" s="387"/>
      <c r="DH4" s="387"/>
      <c r="DI4" s="388"/>
      <c r="DJ4" s="139"/>
      <c r="DK4" s="139"/>
      <c r="DL4" s="139"/>
      <c r="DM4" s="139"/>
      <c r="DN4" s="139"/>
      <c r="DO4" s="139"/>
    </row>
    <row r="5" spans="1:119" ht="18.75" customHeight="1">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0" t="s">
        <v>56</v>
      </c>
      <c r="AN5" s="441"/>
      <c r="AO5" s="441"/>
      <c r="AP5" s="441"/>
      <c r="AQ5" s="441"/>
      <c r="AR5" s="441"/>
      <c r="AS5" s="441"/>
      <c r="AT5" s="442"/>
      <c r="AU5" s="443" t="s">
        <v>380</v>
      </c>
      <c r="AV5" s="444"/>
      <c r="AW5" s="444"/>
      <c r="AX5" s="444"/>
      <c r="AY5" s="445" t="s">
        <v>381</v>
      </c>
      <c r="AZ5" s="446"/>
      <c r="BA5" s="446"/>
      <c r="BB5" s="446"/>
      <c r="BC5" s="446"/>
      <c r="BD5" s="446"/>
      <c r="BE5" s="446"/>
      <c r="BF5" s="446"/>
      <c r="BG5" s="446"/>
      <c r="BH5" s="446"/>
      <c r="BI5" s="446"/>
      <c r="BJ5" s="446"/>
      <c r="BK5" s="446"/>
      <c r="BL5" s="446"/>
      <c r="BM5" s="447"/>
      <c r="BN5" s="448">
        <v>8423802</v>
      </c>
      <c r="BO5" s="449"/>
      <c r="BP5" s="449"/>
      <c r="BQ5" s="449"/>
      <c r="BR5" s="449"/>
      <c r="BS5" s="449"/>
      <c r="BT5" s="449"/>
      <c r="BU5" s="450"/>
      <c r="BV5" s="448">
        <v>8398895</v>
      </c>
      <c r="BW5" s="449"/>
      <c r="BX5" s="449"/>
      <c r="BY5" s="449"/>
      <c r="BZ5" s="449"/>
      <c r="CA5" s="449"/>
      <c r="CB5" s="449"/>
      <c r="CC5" s="450"/>
      <c r="CD5" s="451" t="s">
        <v>57</v>
      </c>
      <c r="CE5" s="452"/>
      <c r="CF5" s="452"/>
      <c r="CG5" s="452"/>
      <c r="CH5" s="452"/>
      <c r="CI5" s="452"/>
      <c r="CJ5" s="452"/>
      <c r="CK5" s="452"/>
      <c r="CL5" s="452"/>
      <c r="CM5" s="452"/>
      <c r="CN5" s="452"/>
      <c r="CO5" s="452"/>
      <c r="CP5" s="452"/>
      <c r="CQ5" s="452"/>
      <c r="CR5" s="452"/>
      <c r="CS5" s="453"/>
      <c r="CT5" s="414">
        <v>82.9</v>
      </c>
      <c r="CU5" s="415"/>
      <c r="CV5" s="415"/>
      <c r="CW5" s="415"/>
      <c r="CX5" s="415"/>
      <c r="CY5" s="415"/>
      <c r="CZ5" s="415"/>
      <c r="DA5" s="416"/>
      <c r="DB5" s="414">
        <v>76.099999999999994</v>
      </c>
      <c r="DC5" s="415"/>
      <c r="DD5" s="415"/>
      <c r="DE5" s="415"/>
      <c r="DF5" s="415"/>
      <c r="DG5" s="415"/>
      <c r="DH5" s="415"/>
      <c r="DI5" s="416"/>
      <c r="DJ5" s="139"/>
      <c r="DK5" s="139"/>
      <c r="DL5" s="139"/>
      <c r="DM5" s="139"/>
      <c r="DN5" s="139"/>
      <c r="DO5" s="139"/>
    </row>
    <row r="6" spans="1:119" ht="18.75" customHeight="1">
      <c r="A6" s="140"/>
      <c r="B6" s="417" t="s">
        <v>58</v>
      </c>
      <c r="C6" s="418"/>
      <c r="D6" s="418"/>
      <c r="E6" s="419"/>
      <c r="F6" s="419"/>
      <c r="G6" s="419"/>
      <c r="H6" s="419"/>
      <c r="I6" s="419"/>
      <c r="J6" s="419"/>
      <c r="K6" s="419"/>
      <c r="L6" s="419" t="s">
        <v>382</v>
      </c>
      <c r="M6" s="419"/>
      <c r="N6" s="419"/>
      <c r="O6" s="419"/>
      <c r="P6" s="419"/>
      <c r="Q6" s="419"/>
      <c r="R6" s="423"/>
      <c r="S6" s="423"/>
      <c r="T6" s="423"/>
      <c r="U6" s="423"/>
      <c r="V6" s="424"/>
      <c r="W6" s="427" t="s">
        <v>59</v>
      </c>
      <c r="X6" s="428"/>
      <c r="Y6" s="428"/>
      <c r="Z6" s="428"/>
      <c r="AA6" s="428"/>
      <c r="AB6" s="418"/>
      <c r="AC6" s="431" t="s">
        <v>383</v>
      </c>
      <c r="AD6" s="432"/>
      <c r="AE6" s="432"/>
      <c r="AF6" s="432"/>
      <c r="AG6" s="432"/>
      <c r="AH6" s="432"/>
      <c r="AI6" s="432"/>
      <c r="AJ6" s="432"/>
      <c r="AK6" s="432"/>
      <c r="AL6" s="433"/>
      <c r="AM6" s="440" t="s">
        <v>60</v>
      </c>
      <c r="AN6" s="441"/>
      <c r="AO6" s="441"/>
      <c r="AP6" s="441"/>
      <c r="AQ6" s="441"/>
      <c r="AR6" s="441"/>
      <c r="AS6" s="441"/>
      <c r="AT6" s="442"/>
      <c r="AU6" s="443" t="s">
        <v>380</v>
      </c>
      <c r="AV6" s="444"/>
      <c r="AW6" s="444"/>
      <c r="AX6" s="444"/>
      <c r="AY6" s="445" t="s">
        <v>384</v>
      </c>
      <c r="AZ6" s="446"/>
      <c r="BA6" s="446"/>
      <c r="BB6" s="446"/>
      <c r="BC6" s="446"/>
      <c r="BD6" s="446"/>
      <c r="BE6" s="446"/>
      <c r="BF6" s="446"/>
      <c r="BG6" s="446"/>
      <c r="BH6" s="446"/>
      <c r="BI6" s="446"/>
      <c r="BJ6" s="446"/>
      <c r="BK6" s="446"/>
      <c r="BL6" s="446"/>
      <c r="BM6" s="447"/>
      <c r="BN6" s="448">
        <v>519004</v>
      </c>
      <c r="BO6" s="449"/>
      <c r="BP6" s="449"/>
      <c r="BQ6" s="449"/>
      <c r="BR6" s="449"/>
      <c r="BS6" s="449"/>
      <c r="BT6" s="449"/>
      <c r="BU6" s="450"/>
      <c r="BV6" s="448">
        <v>382923</v>
      </c>
      <c r="BW6" s="449"/>
      <c r="BX6" s="449"/>
      <c r="BY6" s="449"/>
      <c r="BZ6" s="449"/>
      <c r="CA6" s="449"/>
      <c r="CB6" s="449"/>
      <c r="CC6" s="450"/>
      <c r="CD6" s="451" t="s">
        <v>385</v>
      </c>
      <c r="CE6" s="452"/>
      <c r="CF6" s="452"/>
      <c r="CG6" s="452"/>
      <c r="CH6" s="452"/>
      <c r="CI6" s="452"/>
      <c r="CJ6" s="452"/>
      <c r="CK6" s="452"/>
      <c r="CL6" s="452"/>
      <c r="CM6" s="452"/>
      <c r="CN6" s="452"/>
      <c r="CO6" s="452"/>
      <c r="CP6" s="452"/>
      <c r="CQ6" s="452"/>
      <c r="CR6" s="452"/>
      <c r="CS6" s="453"/>
      <c r="CT6" s="454">
        <v>86.6</v>
      </c>
      <c r="CU6" s="455"/>
      <c r="CV6" s="455"/>
      <c r="CW6" s="455"/>
      <c r="CX6" s="455"/>
      <c r="CY6" s="455"/>
      <c r="CZ6" s="455"/>
      <c r="DA6" s="456"/>
      <c r="DB6" s="454">
        <v>80.5</v>
      </c>
      <c r="DC6" s="455"/>
      <c r="DD6" s="455"/>
      <c r="DE6" s="455"/>
      <c r="DF6" s="455"/>
      <c r="DG6" s="455"/>
      <c r="DH6" s="455"/>
      <c r="DI6" s="456"/>
      <c r="DJ6" s="139"/>
      <c r="DK6" s="139"/>
      <c r="DL6" s="139"/>
      <c r="DM6" s="139"/>
      <c r="DN6" s="139"/>
      <c r="DO6" s="139"/>
    </row>
    <row r="7" spans="1:119" ht="18.75" customHeight="1">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34"/>
      <c r="AD7" s="435"/>
      <c r="AE7" s="435"/>
      <c r="AF7" s="435"/>
      <c r="AG7" s="435"/>
      <c r="AH7" s="435"/>
      <c r="AI7" s="435"/>
      <c r="AJ7" s="435"/>
      <c r="AK7" s="435"/>
      <c r="AL7" s="436"/>
      <c r="AM7" s="440" t="s">
        <v>61</v>
      </c>
      <c r="AN7" s="441"/>
      <c r="AO7" s="441"/>
      <c r="AP7" s="441"/>
      <c r="AQ7" s="441"/>
      <c r="AR7" s="441"/>
      <c r="AS7" s="441"/>
      <c r="AT7" s="442"/>
      <c r="AU7" s="443" t="s">
        <v>386</v>
      </c>
      <c r="AV7" s="444"/>
      <c r="AW7" s="444"/>
      <c r="AX7" s="444"/>
      <c r="AY7" s="445" t="s">
        <v>387</v>
      </c>
      <c r="AZ7" s="446"/>
      <c r="BA7" s="446"/>
      <c r="BB7" s="446"/>
      <c r="BC7" s="446"/>
      <c r="BD7" s="446"/>
      <c r="BE7" s="446"/>
      <c r="BF7" s="446"/>
      <c r="BG7" s="446"/>
      <c r="BH7" s="446"/>
      <c r="BI7" s="446"/>
      <c r="BJ7" s="446"/>
      <c r="BK7" s="446"/>
      <c r="BL7" s="446"/>
      <c r="BM7" s="447"/>
      <c r="BN7" s="448">
        <v>71825</v>
      </c>
      <c r="BO7" s="449"/>
      <c r="BP7" s="449"/>
      <c r="BQ7" s="449"/>
      <c r="BR7" s="449"/>
      <c r="BS7" s="449"/>
      <c r="BT7" s="449"/>
      <c r="BU7" s="450"/>
      <c r="BV7" s="448">
        <v>51520</v>
      </c>
      <c r="BW7" s="449"/>
      <c r="BX7" s="449"/>
      <c r="BY7" s="449"/>
      <c r="BZ7" s="449"/>
      <c r="CA7" s="449"/>
      <c r="CB7" s="449"/>
      <c r="CC7" s="450"/>
      <c r="CD7" s="451" t="s">
        <v>62</v>
      </c>
      <c r="CE7" s="452"/>
      <c r="CF7" s="452"/>
      <c r="CG7" s="452"/>
      <c r="CH7" s="452"/>
      <c r="CI7" s="452"/>
      <c r="CJ7" s="452"/>
      <c r="CK7" s="452"/>
      <c r="CL7" s="452"/>
      <c r="CM7" s="452"/>
      <c r="CN7" s="452"/>
      <c r="CO7" s="452"/>
      <c r="CP7" s="452"/>
      <c r="CQ7" s="452"/>
      <c r="CR7" s="452"/>
      <c r="CS7" s="453"/>
      <c r="CT7" s="448">
        <v>4849315</v>
      </c>
      <c r="CU7" s="449"/>
      <c r="CV7" s="449"/>
      <c r="CW7" s="449"/>
      <c r="CX7" s="449"/>
      <c r="CY7" s="449"/>
      <c r="CZ7" s="449"/>
      <c r="DA7" s="450"/>
      <c r="DB7" s="448">
        <v>4948750</v>
      </c>
      <c r="DC7" s="449"/>
      <c r="DD7" s="449"/>
      <c r="DE7" s="449"/>
      <c r="DF7" s="449"/>
      <c r="DG7" s="449"/>
      <c r="DH7" s="449"/>
      <c r="DI7" s="450"/>
      <c r="DJ7" s="139"/>
      <c r="DK7" s="139"/>
      <c r="DL7" s="139"/>
      <c r="DM7" s="139"/>
      <c r="DN7" s="139"/>
      <c r="DO7" s="139"/>
    </row>
    <row r="8" spans="1:119" ht="18.75" customHeight="1" thickBot="1">
      <c r="A8" s="140"/>
      <c r="B8" s="420"/>
      <c r="C8" s="421"/>
      <c r="D8" s="421"/>
      <c r="E8" s="422"/>
      <c r="F8" s="422"/>
      <c r="G8" s="422"/>
      <c r="H8" s="422"/>
      <c r="I8" s="422"/>
      <c r="J8" s="422"/>
      <c r="K8" s="422"/>
      <c r="L8" s="422"/>
      <c r="M8" s="422"/>
      <c r="N8" s="422"/>
      <c r="O8" s="422"/>
      <c r="P8" s="422"/>
      <c r="Q8" s="422"/>
      <c r="R8" s="425"/>
      <c r="S8" s="425"/>
      <c r="T8" s="425"/>
      <c r="U8" s="425"/>
      <c r="V8" s="426"/>
      <c r="W8" s="429"/>
      <c r="X8" s="430"/>
      <c r="Y8" s="430"/>
      <c r="Z8" s="430"/>
      <c r="AA8" s="430"/>
      <c r="AB8" s="421"/>
      <c r="AC8" s="437"/>
      <c r="AD8" s="438"/>
      <c r="AE8" s="438"/>
      <c r="AF8" s="438"/>
      <c r="AG8" s="438"/>
      <c r="AH8" s="438"/>
      <c r="AI8" s="438"/>
      <c r="AJ8" s="438"/>
      <c r="AK8" s="438"/>
      <c r="AL8" s="439"/>
      <c r="AM8" s="440" t="s">
        <v>63</v>
      </c>
      <c r="AN8" s="441"/>
      <c r="AO8" s="441"/>
      <c r="AP8" s="441"/>
      <c r="AQ8" s="441"/>
      <c r="AR8" s="441"/>
      <c r="AS8" s="441"/>
      <c r="AT8" s="442"/>
      <c r="AU8" s="443" t="s">
        <v>388</v>
      </c>
      <c r="AV8" s="444"/>
      <c r="AW8" s="444"/>
      <c r="AX8" s="444"/>
      <c r="AY8" s="445" t="s">
        <v>389</v>
      </c>
      <c r="AZ8" s="446"/>
      <c r="BA8" s="446"/>
      <c r="BB8" s="446"/>
      <c r="BC8" s="446"/>
      <c r="BD8" s="446"/>
      <c r="BE8" s="446"/>
      <c r="BF8" s="446"/>
      <c r="BG8" s="446"/>
      <c r="BH8" s="446"/>
      <c r="BI8" s="446"/>
      <c r="BJ8" s="446"/>
      <c r="BK8" s="446"/>
      <c r="BL8" s="446"/>
      <c r="BM8" s="447"/>
      <c r="BN8" s="448">
        <v>447179</v>
      </c>
      <c r="BO8" s="449"/>
      <c r="BP8" s="449"/>
      <c r="BQ8" s="449"/>
      <c r="BR8" s="449"/>
      <c r="BS8" s="449"/>
      <c r="BT8" s="449"/>
      <c r="BU8" s="450"/>
      <c r="BV8" s="448">
        <v>331403</v>
      </c>
      <c r="BW8" s="449"/>
      <c r="BX8" s="449"/>
      <c r="BY8" s="449"/>
      <c r="BZ8" s="449"/>
      <c r="CA8" s="449"/>
      <c r="CB8" s="449"/>
      <c r="CC8" s="450"/>
      <c r="CD8" s="451" t="s">
        <v>64</v>
      </c>
      <c r="CE8" s="452"/>
      <c r="CF8" s="452"/>
      <c r="CG8" s="452"/>
      <c r="CH8" s="452"/>
      <c r="CI8" s="452"/>
      <c r="CJ8" s="452"/>
      <c r="CK8" s="452"/>
      <c r="CL8" s="452"/>
      <c r="CM8" s="452"/>
      <c r="CN8" s="452"/>
      <c r="CO8" s="452"/>
      <c r="CP8" s="452"/>
      <c r="CQ8" s="452"/>
      <c r="CR8" s="452"/>
      <c r="CS8" s="453"/>
      <c r="CT8" s="457">
        <v>0.28000000000000003</v>
      </c>
      <c r="CU8" s="458"/>
      <c r="CV8" s="458"/>
      <c r="CW8" s="458"/>
      <c r="CX8" s="458"/>
      <c r="CY8" s="458"/>
      <c r="CZ8" s="458"/>
      <c r="DA8" s="459"/>
      <c r="DB8" s="457">
        <v>0.28000000000000003</v>
      </c>
      <c r="DC8" s="458"/>
      <c r="DD8" s="458"/>
      <c r="DE8" s="458"/>
      <c r="DF8" s="458"/>
      <c r="DG8" s="458"/>
      <c r="DH8" s="458"/>
      <c r="DI8" s="459"/>
      <c r="DJ8" s="139"/>
      <c r="DK8" s="139"/>
      <c r="DL8" s="139"/>
      <c r="DM8" s="139"/>
      <c r="DN8" s="139"/>
      <c r="DO8" s="139"/>
    </row>
    <row r="9" spans="1:119" ht="18.75" customHeight="1" thickBot="1">
      <c r="A9" s="140"/>
      <c r="B9" s="411" t="s">
        <v>65</v>
      </c>
      <c r="C9" s="412"/>
      <c r="D9" s="412"/>
      <c r="E9" s="412"/>
      <c r="F9" s="412"/>
      <c r="G9" s="412"/>
      <c r="H9" s="412"/>
      <c r="I9" s="412"/>
      <c r="J9" s="412"/>
      <c r="K9" s="460"/>
      <c r="L9" s="461" t="s">
        <v>66</v>
      </c>
      <c r="M9" s="462"/>
      <c r="N9" s="462"/>
      <c r="O9" s="462"/>
      <c r="P9" s="462"/>
      <c r="Q9" s="463"/>
      <c r="R9" s="464">
        <v>14207</v>
      </c>
      <c r="S9" s="465"/>
      <c r="T9" s="465"/>
      <c r="U9" s="465"/>
      <c r="V9" s="466"/>
      <c r="W9" s="374" t="s">
        <v>67</v>
      </c>
      <c r="X9" s="375"/>
      <c r="Y9" s="375"/>
      <c r="Z9" s="375"/>
      <c r="AA9" s="375"/>
      <c r="AB9" s="375"/>
      <c r="AC9" s="375"/>
      <c r="AD9" s="375"/>
      <c r="AE9" s="375"/>
      <c r="AF9" s="375"/>
      <c r="AG9" s="375"/>
      <c r="AH9" s="375"/>
      <c r="AI9" s="375"/>
      <c r="AJ9" s="375"/>
      <c r="AK9" s="375"/>
      <c r="AL9" s="376"/>
      <c r="AM9" s="440" t="s">
        <v>68</v>
      </c>
      <c r="AN9" s="441"/>
      <c r="AO9" s="441"/>
      <c r="AP9" s="441"/>
      <c r="AQ9" s="441"/>
      <c r="AR9" s="441"/>
      <c r="AS9" s="441"/>
      <c r="AT9" s="442"/>
      <c r="AU9" s="443" t="s">
        <v>388</v>
      </c>
      <c r="AV9" s="444"/>
      <c r="AW9" s="444"/>
      <c r="AX9" s="444"/>
      <c r="AY9" s="445" t="s">
        <v>390</v>
      </c>
      <c r="AZ9" s="446"/>
      <c r="BA9" s="446"/>
      <c r="BB9" s="446"/>
      <c r="BC9" s="446"/>
      <c r="BD9" s="446"/>
      <c r="BE9" s="446"/>
      <c r="BF9" s="446"/>
      <c r="BG9" s="446"/>
      <c r="BH9" s="446"/>
      <c r="BI9" s="446"/>
      <c r="BJ9" s="446"/>
      <c r="BK9" s="446"/>
      <c r="BL9" s="446"/>
      <c r="BM9" s="447"/>
      <c r="BN9" s="448">
        <v>115776</v>
      </c>
      <c r="BO9" s="449"/>
      <c r="BP9" s="449"/>
      <c r="BQ9" s="449"/>
      <c r="BR9" s="449"/>
      <c r="BS9" s="449"/>
      <c r="BT9" s="449"/>
      <c r="BU9" s="450"/>
      <c r="BV9" s="448">
        <v>18970</v>
      </c>
      <c r="BW9" s="449"/>
      <c r="BX9" s="449"/>
      <c r="BY9" s="449"/>
      <c r="BZ9" s="449"/>
      <c r="CA9" s="449"/>
      <c r="CB9" s="449"/>
      <c r="CC9" s="450"/>
      <c r="CD9" s="451" t="s">
        <v>69</v>
      </c>
      <c r="CE9" s="452"/>
      <c r="CF9" s="452"/>
      <c r="CG9" s="452"/>
      <c r="CH9" s="452"/>
      <c r="CI9" s="452"/>
      <c r="CJ9" s="452"/>
      <c r="CK9" s="452"/>
      <c r="CL9" s="452"/>
      <c r="CM9" s="452"/>
      <c r="CN9" s="452"/>
      <c r="CO9" s="452"/>
      <c r="CP9" s="452"/>
      <c r="CQ9" s="452"/>
      <c r="CR9" s="452"/>
      <c r="CS9" s="453"/>
      <c r="CT9" s="414">
        <v>14.1</v>
      </c>
      <c r="CU9" s="415"/>
      <c r="CV9" s="415"/>
      <c r="CW9" s="415"/>
      <c r="CX9" s="415"/>
      <c r="CY9" s="415"/>
      <c r="CZ9" s="415"/>
      <c r="DA9" s="416"/>
      <c r="DB9" s="414">
        <v>14.9</v>
      </c>
      <c r="DC9" s="415"/>
      <c r="DD9" s="415"/>
      <c r="DE9" s="415"/>
      <c r="DF9" s="415"/>
      <c r="DG9" s="415"/>
      <c r="DH9" s="415"/>
      <c r="DI9" s="416"/>
      <c r="DJ9" s="139"/>
      <c r="DK9" s="139"/>
      <c r="DL9" s="139"/>
      <c r="DM9" s="139"/>
      <c r="DN9" s="139"/>
      <c r="DO9" s="139"/>
    </row>
    <row r="10" spans="1:119" ht="18.75" customHeight="1" thickBot="1">
      <c r="A10" s="140"/>
      <c r="B10" s="411"/>
      <c r="C10" s="412"/>
      <c r="D10" s="412"/>
      <c r="E10" s="412"/>
      <c r="F10" s="412"/>
      <c r="G10" s="412"/>
      <c r="H10" s="412"/>
      <c r="I10" s="412"/>
      <c r="J10" s="412"/>
      <c r="K10" s="460"/>
      <c r="L10" s="467" t="s">
        <v>70</v>
      </c>
      <c r="M10" s="441"/>
      <c r="N10" s="441"/>
      <c r="O10" s="441"/>
      <c r="P10" s="441"/>
      <c r="Q10" s="442"/>
      <c r="R10" s="468">
        <v>15480</v>
      </c>
      <c r="S10" s="469"/>
      <c r="T10" s="469"/>
      <c r="U10" s="469"/>
      <c r="V10" s="470"/>
      <c r="W10" s="405"/>
      <c r="X10" s="406"/>
      <c r="Y10" s="406"/>
      <c r="Z10" s="406"/>
      <c r="AA10" s="406"/>
      <c r="AB10" s="406"/>
      <c r="AC10" s="406"/>
      <c r="AD10" s="406"/>
      <c r="AE10" s="406"/>
      <c r="AF10" s="406"/>
      <c r="AG10" s="406"/>
      <c r="AH10" s="406"/>
      <c r="AI10" s="406"/>
      <c r="AJ10" s="406"/>
      <c r="AK10" s="406"/>
      <c r="AL10" s="409"/>
      <c r="AM10" s="440" t="s">
        <v>71</v>
      </c>
      <c r="AN10" s="441"/>
      <c r="AO10" s="441"/>
      <c r="AP10" s="441"/>
      <c r="AQ10" s="441"/>
      <c r="AR10" s="441"/>
      <c r="AS10" s="441"/>
      <c r="AT10" s="442"/>
      <c r="AU10" s="443" t="s">
        <v>391</v>
      </c>
      <c r="AV10" s="444"/>
      <c r="AW10" s="444"/>
      <c r="AX10" s="444"/>
      <c r="AY10" s="445" t="s">
        <v>392</v>
      </c>
      <c r="AZ10" s="446"/>
      <c r="BA10" s="446"/>
      <c r="BB10" s="446"/>
      <c r="BC10" s="446"/>
      <c r="BD10" s="446"/>
      <c r="BE10" s="446"/>
      <c r="BF10" s="446"/>
      <c r="BG10" s="446"/>
      <c r="BH10" s="446"/>
      <c r="BI10" s="446"/>
      <c r="BJ10" s="446"/>
      <c r="BK10" s="446"/>
      <c r="BL10" s="446"/>
      <c r="BM10" s="447"/>
      <c r="BN10" s="448">
        <v>1819</v>
      </c>
      <c r="BO10" s="449"/>
      <c r="BP10" s="449"/>
      <c r="BQ10" s="449"/>
      <c r="BR10" s="449"/>
      <c r="BS10" s="449"/>
      <c r="BT10" s="449"/>
      <c r="BU10" s="450"/>
      <c r="BV10" s="448">
        <v>2179</v>
      </c>
      <c r="BW10" s="449"/>
      <c r="BX10" s="449"/>
      <c r="BY10" s="449"/>
      <c r="BZ10" s="449"/>
      <c r="CA10" s="449"/>
      <c r="CB10" s="449"/>
      <c r="CC10" s="450"/>
      <c r="CD10" s="361" t="s">
        <v>393</v>
      </c>
      <c r="CE10" s="362"/>
      <c r="CF10" s="362"/>
      <c r="CG10" s="362"/>
      <c r="CH10" s="362"/>
      <c r="CI10" s="362"/>
      <c r="CJ10" s="362"/>
      <c r="CK10" s="362"/>
      <c r="CL10" s="362"/>
      <c r="CM10" s="362"/>
      <c r="CN10" s="362"/>
      <c r="CO10" s="362"/>
      <c r="CP10" s="362"/>
      <c r="CQ10" s="362"/>
      <c r="CR10" s="362"/>
      <c r="CS10" s="363"/>
      <c r="CT10" s="144"/>
      <c r="CU10" s="145"/>
      <c r="CV10" s="145"/>
      <c r="CW10" s="145"/>
      <c r="CX10" s="145"/>
      <c r="CY10" s="145"/>
      <c r="CZ10" s="145"/>
      <c r="DA10" s="146"/>
      <c r="DB10" s="144"/>
      <c r="DC10" s="145"/>
      <c r="DD10" s="145"/>
      <c r="DE10" s="145"/>
      <c r="DF10" s="145"/>
      <c r="DG10" s="145"/>
      <c r="DH10" s="145"/>
      <c r="DI10" s="146"/>
      <c r="DJ10" s="139"/>
      <c r="DK10" s="139"/>
      <c r="DL10" s="139"/>
      <c r="DM10" s="139"/>
      <c r="DN10" s="139"/>
      <c r="DO10" s="139"/>
    </row>
    <row r="11" spans="1:119" ht="18.75" customHeight="1" thickBot="1">
      <c r="A11" s="140"/>
      <c r="B11" s="411"/>
      <c r="C11" s="412"/>
      <c r="D11" s="412"/>
      <c r="E11" s="412"/>
      <c r="F11" s="412"/>
      <c r="G11" s="412"/>
      <c r="H11" s="412"/>
      <c r="I11" s="412"/>
      <c r="J11" s="412"/>
      <c r="K11" s="460"/>
      <c r="L11" s="471" t="s">
        <v>72</v>
      </c>
      <c r="M11" s="472"/>
      <c r="N11" s="472"/>
      <c r="O11" s="472"/>
      <c r="P11" s="472"/>
      <c r="Q11" s="473"/>
      <c r="R11" s="474" t="s">
        <v>394</v>
      </c>
      <c r="S11" s="475"/>
      <c r="T11" s="475"/>
      <c r="U11" s="475"/>
      <c r="V11" s="476"/>
      <c r="W11" s="405"/>
      <c r="X11" s="406"/>
      <c r="Y11" s="406"/>
      <c r="Z11" s="406"/>
      <c r="AA11" s="406"/>
      <c r="AB11" s="406"/>
      <c r="AC11" s="406"/>
      <c r="AD11" s="406"/>
      <c r="AE11" s="406"/>
      <c r="AF11" s="406"/>
      <c r="AG11" s="406"/>
      <c r="AH11" s="406"/>
      <c r="AI11" s="406"/>
      <c r="AJ11" s="406"/>
      <c r="AK11" s="406"/>
      <c r="AL11" s="409"/>
      <c r="AM11" s="440" t="s">
        <v>73</v>
      </c>
      <c r="AN11" s="441"/>
      <c r="AO11" s="441"/>
      <c r="AP11" s="441"/>
      <c r="AQ11" s="441"/>
      <c r="AR11" s="441"/>
      <c r="AS11" s="441"/>
      <c r="AT11" s="442"/>
      <c r="AU11" s="443" t="s">
        <v>395</v>
      </c>
      <c r="AV11" s="444"/>
      <c r="AW11" s="444"/>
      <c r="AX11" s="444"/>
      <c r="AY11" s="445" t="s">
        <v>396</v>
      </c>
      <c r="AZ11" s="446"/>
      <c r="BA11" s="446"/>
      <c r="BB11" s="446"/>
      <c r="BC11" s="446"/>
      <c r="BD11" s="446"/>
      <c r="BE11" s="446"/>
      <c r="BF11" s="446"/>
      <c r="BG11" s="446"/>
      <c r="BH11" s="446"/>
      <c r="BI11" s="446"/>
      <c r="BJ11" s="446"/>
      <c r="BK11" s="446"/>
      <c r="BL11" s="446"/>
      <c r="BM11" s="447"/>
      <c r="BN11" s="448">
        <v>165702</v>
      </c>
      <c r="BO11" s="449"/>
      <c r="BP11" s="449"/>
      <c r="BQ11" s="449"/>
      <c r="BR11" s="449"/>
      <c r="BS11" s="449"/>
      <c r="BT11" s="449"/>
      <c r="BU11" s="450"/>
      <c r="BV11" s="448">
        <v>155070</v>
      </c>
      <c r="BW11" s="449"/>
      <c r="BX11" s="449"/>
      <c r="BY11" s="449"/>
      <c r="BZ11" s="449"/>
      <c r="CA11" s="449"/>
      <c r="CB11" s="449"/>
      <c r="CC11" s="450"/>
      <c r="CD11" s="451" t="s">
        <v>74</v>
      </c>
      <c r="CE11" s="452"/>
      <c r="CF11" s="452"/>
      <c r="CG11" s="452"/>
      <c r="CH11" s="452"/>
      <c r="CI11" s="452"/>
      <c r="CJ11" s="452"/>
      <c r="CK11" s="452"/>
      <c r="CL11" s="452"/>
      <c r="CM11" s="452"/>
      <c r="CN11" s="452"/>
      <c r="CO11" s="452"/>
      <c r="CP11" s="452"/>
      <c r="CQ11" s="452"/>
      <c r="CR11" s="452"/>
      <c r="CS11" s="453"/>
      <c r="CT11" s="457" t="s">
        <v>397</v>
      </c>
      <c r="CU11" s="458"/>
      <c r="CV11" s="458"/>
      <c r="CW11" s="458"/>
      <c r="CX11" s="458"/>
      <c r="CY11" s="458"/>
      <c r="CZ11" s="458"/>
      <c r="DA11" s="459"/>
      <c r="DB11" s="457" t="s">
        <v>397</v>
      </c>
      <c r="DC11" s="458"/>
      <c r="DD11" s="458"/>
      <c r="DE11" s="458"/>
      <c r="DF11" s="458"/>
      <c r="DG11" s="458"/>
      <c r="DH11" s="458"/>
      <c r="DI11" s="459"/>
      <c r="DJ11" s="139"/>
      <c r="DK11" s="139"/>
      <c r="DL11" s="139"/>
      <c r="DM11" s="139"/>
      <c r="DN11" s="139"/>
      <c r="DO11" s="139"/>
    </row>
    <row r="12" spans="1:119" ht="18.75" customHeight="1">
      <c r="A12" s="140"/>
      <c r="B12" s="477" t="s">
        <v>75</v>
      </c>
      <c r="C12" s="478"/>
      <c r="D12" s="478"/>
      <c r="E12" s="478"/>
      <c r="F12" s="478"/>
      <c r="G12" s="478"/>
      <c r="H12" s="478"/>
      <c r="I12" s="478"/>
      <c r="J12" s="478"/>
      <c r="K12" s="479"/>
      <c r="L12" s="486" t="s">
        <v>398</v>
      </c>
      <c r="M12" s="487"/>
      <c r="N12" s="487"/>
      <c r="O12" s="487"/>
      <c r="P12" s="487"/>
      <c r="Q12" s="488"/>
      <c r="R12" s="489">
        <v>14340</v>
      </c>
      <c r="S12" s="490"/>
      <c r="T12" s="490"/>
      <c r="U12" s="490"/>
      <c r="V12" s="491"/>
      <c r="W12" s="492" t="s">
        <v>0</v>
      </c>
      <c r="X12" s="444"/>
      <c r="Y12" s="444"/>
      <c r="Z12" s="444"/>
      <c r="AA12" s="444"/>
      <c r="AB12" s="493"/>
      <c r="AC12" s="443" t="s">
        <v>76</v>
      </c>
      <c r="AD12" s="444"/>
      <c r="AE12" s="444"/>
      <c r="AF12" s="444"/>
      <c r="AG12" s="493"/>
      <c r="AH12" s="443" t="s">
        <v>77</v>
      </c>
      <c r="AI12" s="444"/>
      <c r="AJ12" s="444"/>
      <c r="AK12" s="444"/>
      <c r="AL12" s="494"/>
      <c r="AM12" s="440" t="s">
        <v>78</v>
      </c>
      <c r="AN12" s="441"/>
      <c r="AO12" s="441"/>
      <c r="AP12" s="441"/>
      <c r="AQ12" s="441"/>
      <c r="AR12" s="441"/>
      <c r="AS12" s="441"/>
      <c r="AT12" s="442"/>
      <c r="AU12" s="443" t="s">
        <v>380</v>
      </c>
      <c r="AV12" s="444"/>
      <c r="AW12" s="444"/>
      <c r="AX12" s="444"/>
      <c r="AY12" s="445" t="s">
        <v>399</v>
      </c>
      <c r="AZ12" s="446"/>
      <c r="BA12" s="446"/>
      <c r="BB12" s="446"/>
      <c r="BC12" s="446"/>
      <c r="BD12" s="446"/>
      <c r="BE12" s="446"/>
      <c r="BF12" s="446"/>
      <c r="BG12" s="446"/>
      <c r="BH12" s="446"/>
      <c r="BI12" s="446"/>
      <c r="BJ12" s="446"/>
      <c r="BK12" s="446"/>
      <c r="BL12" s="446"/>
      <c r="BM12" s="447"/>
      <c r="BN12" s="448">
        <v>86315</v>
      </c>
      <c r="BO12" s="449"/>
      <c r="BP12" s="449"/>
      <c r="BQ12" s="449"/>
      <c r="BR12" s="449"/>
      <c r="BS12" s="449"/>
      <c r="BT12" s="449"/>
      <c r="BU12" s="450"/>
      <c r="BV12" s="448" t="s">
        <v>400</v>
      </c>
      <c r="BW12" s="449"/>
      <c r="BX12" s="449"/>
      <c r="BY12" s="449"/>
      <c r="BZ12" s="449"/>
      <c r="CA12" s="449"/>
      <c r="CB12" s="449"/>
      <c r="CC12" s="450"/>
      <c r="CD12" s="451" t="s">
        <v>79</v>
      </c>
      <c r="CE12" s="452"/>
      <c r="CF12" s="452"/>
      <c r="CG12" s="452"/>
      <c r="CH12" s="452"/>
      <c r="CI12" s="452"/>
      <c r="CJ12" s="452"/>
      <c r="CK12" s="452"/>
      <c r="CL12" s="452"/>
      <c r="CM12" s="452"/>
      <c r="CN12" s="452"/>
      <c r="CO12" s="452"/>
      <c r="CP12" s="452"/>
      <c r="CQ12" s="452"/>
      <c r="CR12" s="452"/>
      <c r="CS12" s="453"/>
      <c r="CT12" s="457" t="s">
        <v>400</v>
      </c>
      <c r="CU12" s="458"/>
      <c r="CV12" s="458"/>
      <c r="CW12" s="458"/>
      <c r="CX12" s="458"/>
      <c r="CY12" s="458"/>
      <c r="CZ12" s="458"/>
      <c r="DA12" s="459"/>
      <c r="DB12" s="457" t="s">
        <v>400</v>
      </c>
      <c r="DC12" s="458"/>
      <c r="DD12" s="458"/>
      <c r="DE12" s="458"/>
      <c r="DF12" s="458"/>
      <c r="DG12" s="458"/>
      <c r="DH12" s="458"/>
      <c r="DI12" s="459"/>
      <c r="DJ12" s="139"/>
      <c r="DK12" s="139"/>
      <c r="DL12" s="139"/>
      <c r="DM12" s="139"/>
      <c r="DN12" s="139"/>
      <c r="DO12" s="139"/>
    </row>
    <row r="13" spans="1:119" ht="18.75" customHeight="1">
      <c r="A13" s="140"/>
      <c r="B13" s="480"/>
      <c r="C13" s="481"/>
      <c r="D13" s="481"/>
      <c r="E13" s="481"/>
      <c r="F13" s="481"/>
      <c r="G13" s="481"/>
      <c r="H13" s="481"/>
      <c r="I13" s="481"/>
      <c r="J13" s="481"/>
      <c r="K13" s="482"/>
      <c r="L13" s="147"/>
      <c r="M13" s="505" t="s">
        <v>401</v>
      </c>
      <c r="N13" s="506"/>
      <c r="O13" s="506"/>
      <c r="P13" s="506"/>
      <c r="Q13" s="507"/>
      <c r="R13" s="498">
        <v>14291</v>
      </c>
      <c r="S13" s="499"/>
      <c r="T13" s="499"/>
      <c r="U13" s="499"/>
      <c r="V13" s="500"/>
      <c r="W13" s="427" t="s">
        <v>80</v>
      </c>
      <c r="X13" s="428"/>
      <c r="Y13" s="428"/>
      <c r="Z13" s="428"/>
      <c r="AA13" s="428"/>
      <c r="AB13" s="418"/>
      <c r="AC13" s="468">
        <v>1154</v>
      </c>
      <c r="AD13" s="469"/>
      <c r="AE13" s="469"/>
      <c r="AF13" s="469"/>
      <c r="AG13" s="508"/>
      <c r="AH13" s="468">
        <v>1333</v>
      </c>
      <c r="AI13" s="469"/>
      <c r="AJ13" s="469"/>
      <c r="AK13" s="469"/>
      <c r="AL13" s="470"/>
      <c r="AM13" s="440" t="s">
        <v>81</v>
      </c>
      <c r="AN13" s="441"/>
      <c r="AO13" s="441"/>
      <c r="AP13" s="441"/>
      <c r="AQ13" s="441"/>
      <c r="AR13" s="441"/>
      <c r="AS13" s="441"/>
      <c r="AT13" s="442"/>
      <c r="AU13" s="443" t="s">
        <v>402</v>
      </c>
      <c r="AV13" s="444"/>
      <c r="AW13" s="444"/>
      <c r="AX13" s="444"/>
      <c r="AY13" s="445" t="s">
        <v>403</v>
      </c>
      <c r="AZ13" s="446"/>
      <c r="BA13" s="446"/>
      <c r="BB13" s="446"/>
      <c r="BC13" s="446"/>
      <c r="BD13" s="446"/>
      <c r="BE13" s="446"/>
      <c r="BF13" s="446"/>
      <c r="BG13" s="446"/>
      <c r="BH13" s="446"/>
      <c r="BI13" s="446"/>
      <c r="BJ13" s="446"/>
      <c r="BK13" s="446"/>
      <c r="BL13" s="446"/>
      <c r="BM13" s="447"/>
      <c r="BN13" s="448">
        <v>196982</v>
      </c>
      <c r="BO13" s="449"/>
      <c r="BP13" s="449"/>
      <c r="BQ13" s="449"/>
      <c r="BR13" s="449"/>
      <c r="BS13" s="449"/>
      <c r="BT13" s="449"/>
      <c r="BU13" s="450"/>
      <c r="BV13" s="448">
        <v>176219</v>
      </c>
      <c r="BW13" s="449"/>
      <c r="BX13" s="449"/>
      <c r="BY13" s="449"/>
      <c r="BZ13" s="449"/>
      <c r="CA13" s="449"/>
      <c r="CB13" s="449"/>
      <c r="CC13" s="450"/>
      <c r="CD13" s="451" t="s">
        <v>82</v>
      </c>
      <c r="CE13" s="452"/>
      <c r="CF13" s="452"/>
      <c r="CG13" s="452"/>
      <c r="CH13" s="452"/>
      <c r="CI13" s="452"/>
      <c r="CJ13" s="452"/>
      <c r="CK13" s="452"/>
      <c r="CL13" s="452"/>
      <c r="CM13" s="452"/>
      <c r="CN13" s="452"/>
      <c r="CO13" s="452"/>
      <c r="CP13" s="452"/>
      <c r="CQ13" s="452"/>
      <c r="CR13" s="452"/>
      <c r="CS13" s="453"/>
      <c r="CT13" s="414">
        <v>8</v>
      </c>
      <c r="CU13" s="415"/>
      <c r="CV13" s="415"/>
      <c r="CW13" s="415"/>
      <c r="CX13" s="415"/>
      <c r="CY13" s="415"/>
      <c r="CZ13" s="415"/>
      <c r="DA13" s="416"/>
      <c r="DB13" s="414">
        <v>8.4</v>
      </c>
      <c r="DC13" s="415"/>
      <c r="DD13" s="415"/>
      <c r="DE13" s="415"/>
      <c r="DF13" s="415"/>
      <c r="DG13" s="415"/>
      <c r="DH13" s="415"/>
      <c r="DI13" s="416"/>
      <c r="DJ13" s="139"/>
      <c r="DK13" s="139"/>
      <c r="DL13" s="139"/>
      <c r="DM13" s="139"/>
      <c r="DN13" s="139"/>
      <c r="DO13" s="139"/>
    </row>
    <row r="14" spans="1:119" ht="18.75" customHeight="1" thickBot="1">
      <c r="A14" s="140"/>
      <c r="B14" s="480"/>
      <c r="C14" s="481"/>
      <c r="D14" s="481"/>
      <c r="E14" s="481"/>
      <c r="F14" s="481"/>
      <c r="G14" s="481"/>
      <c r="H14" s="481"/>
      <c r="I14" s="481"/>
      <c r="J14" s="481"/>
      <c r="K14" s="482"/>
      <c r="L14" s="495" t="s">
        <v>404</v>
      </c>
      <c r="M14" s="496"/>
      <c r="N14" s="496"/>
      <c r="O14" s="496"/>
      <c r="P14" s="496"/>
      <c r="Q14" s="497"/>
      <c r="R14" s="498">
        <v>14649</v>
      </c>
      <c r="S14" s="499"/>
      <c r="T14" s="499"/>
      <c r="U14" s="499"/>
      <c r="V14" s="500"/>
      <c r="W14" s="407"/>
      <c r="X14" s="408"/>
      <c r="Y14" s="408"/>
      <c r="Z14" s="408"/>
      <c r="AA14" s="408"/>
      <c r="AB14" s="397"/>
      <c r="AC14" s="501">
        <v>16.100000000000001</v>
      </c>
      <c r="AD14" s="502"/>
      <c r="AE14" s="502"/>
      <c r="AF14" s="502"/>
      <c r="AG14" s="503"/>
      <c r="AH14" s="501">
        <v>17.399999999999999</v>
      </c>
      <c r="AI14" s="502"/>
      <c r="AJ14" s="502"/>
      <c r="AK14" s="502"/>
      <c r="AL14" s="504"/>
      <c r="AM14" s="440"/>
      <c r="AN14" s="441"/>
      <c r="AO14" s="441"/>
      <c r="AP14" s="441"/>
      <c r="AQ14" s="441"/>
      <c r="AR14" s="441"/>
      <c r="AS14" s="441"/>
      <c r="AT14" s="442"/>
      <c r="AU14" s="443"/>
      <c r="AV14" s="444"/>
      <c r="AW14" s="444"/>
      <c r="AX14" s="444"/>
      <c r="AY14" s="445"/>
      <c r="AZ14" s="446"/>
      <c r="BA14" s="446"/>
      <c r="BB14" s="446"/>
      <c r="BC14" s="446"/>
      <c r="BD14" s="446"/>
      <c r="BE14" s="446"/>
      <c r="BF14" s="446"/>
      <c r="BG14" s="446"/>
      <c r="BH14" s="446"/>
      <c r="BI14" s="446"/>
      <c r="BJ14" s="446"/>
      <c r="BK14" s="446"/>
      <c r="BL14" s="446"/>
      <c r="BM14" s="447"/>
      <c r="BN14" s="448"/>
      <c r="BO14" s="449"/>
      <c r="BP14" s="449"/>
      <c r="BQ14" s="449"/>
      <c r="BR14" s="449"/>
      <c r="BS14" s="449"/>
      <c r="BT14" s="449"/>
      <c r="BU14" s="450"/>
      <c r="BV14" s="448"/>
      <c r="BW14" s="449"/>
      <c r="BX14" s="449"/>
      <c r="BY14" s="449"/>
      <c r="BZ14" s="449"/>
      <c r="CA14" s="449"/>
      <c r="CB14" s="449"/>
      <c r="CC14" s="450"/>
      <c r="CD14" s="509" t="s">
        <v>83</v>
      </c>
      <c r="CE14" s="510"/>
      <c r="CF14" s="510"/>
      <c r="CG14" s="510"/>
      <c r="CH14" s="510"/>
      <c r="CI14" s="510"/>
      <c r="CJ14" s="510"/>
      <c r="CK14" s="510"/>
      <c r="CL14" s="510"/>
      <c r="CM14" s="510"/>
      <c r="CN14" s="510"/>
      <c r="CO14" s="510"/>
      <c r="CP14" s="510"/>
      <c r="CQ14" s="510"/>
      <c r="CR14" s="510"/>
      <c r="CS14" s="511"/>
      <c r="CT14" s="512">
        <v>50.1</v>
      </c>
      <c r="CU14" s="513"/>
      <c r="CV14" s="513"/>
      <c r="CW14" s="513"/>
      <c r="CX14" s="513"/>
      <c r="CY14" s="513"/>
      <c r="CZ14" s="513"/>
      <c r="DA14" s="514"/>
      <c r="DB14" s="512">
        <v>39.5</v>
      </c>
      <c r="DC14" s="513"/>
      <c r="DD14" s="513"/>
      <c r="DE14" s="513"/>
      <c r="DF14" s="513"/>
      <c r="DG14" s="513"/>
      <c r="DH14" s="513"/>
      <c r="DI14" s="514"/>
      <c r="DJ14" s="139"/>
      <c r="DK14" s="139"/>
      <c r="DL14" s="139"/>
      <c r="DM14" s="139"/>
      <c r="DN14" s="139"/>
      <c r="DO14" s="139"/>
    </row>
    <row r="15" spans="1:119" ht="18.75" customHeight="1">
      <c r="A15" s="140"/>
      <c r="B15" s="480"/>
      <c r="C15" s="481"/>
      <c r="D15" s="481"/>
      <c r="E15" s="481"/>
      <c r="F15" s="481"/>
      <c r="G15" s="481"/>
      <c r="H15" s="481"/>
      <c r="I15" s="481"/>
      <c r="J15" s="481"/>
      <c r="K15" s="482"/>
      <c r="L15" s="147"/>
      <c r="M15" s="505" t="s">
        <v>401</v>
      </c>
      <c r="N15" s="506"/>
      <c r="O15" s="506"/>
      <c r="P15" s="506"/>
      <c r="Q15" s="507"/>
      <c r="R15" s="498">
        <v>14607</v>
      </c>
      <c r="S15" s="499"/>
      <c r="T15" s="499"/>
      <c r="U15" s="499"/>
      <c r="V15" s="500"/>
      <c r="W15" s="427" t="s">
        <v>84</v>
      </c>
      <c r="X15" s="428"/>
      <c r="Y15" s="428"/>
      <c r="Z15" s="428"/>
      <c r="AA15" s="428"/>
      <c r="AB15" s="418"/>
      <c r="AC15" s="468">
        <v>1947</v>
      </c>
      <c r="AD15" s="469"/>
      <c r="AE15" s="469"/>
      <c r="AF15" s="469"/>
      <c r="AG15" s="508"/>
      <c r="AH15" s="468">
        <v>2097</v>
      </c>
      <c r="AI15" s="469"/>
      <c r="AJ15" s="469"/>
      <c r="AK15" s="469"/>
      <c r="AL15" s="470"/>
      <c r="AM15" s="440"/>
      <c r="AN15" s="441"/>
      <c r="AO15" s="441"/>
      <c r="AP15" s="441"/>
      <c r="AQ15" s="441"/>
      <c r="AR15" s="441"/>
      <c r="AS15" s="441"/>
      <c r="AT15" s="442"/>
      <c r="AU15" s="443"/>
      <c r="AV15" s="444"/>
      <c r="AW15" s="444"/>
      <c r="AX15" s="444"/>
      <c r="AY15" s="377" t="s">
        <v>405</v>
      </c>
      <c r="AZ15" s="378"/>
      <c r="BA15" s="378"/>
      <c r="BB15" s="378"/>
      <c r="BC15" s="378"/>
      <c r="BD15" s="378"/>
      <c r="BE15" s="378"/>
      <c r="BF15" s="378"/>
      <c r="BG15" s="378"/>
      <c r="BH15" s="378"/>
      <c r="BI15" s="378"/>
      <c r="BJ15" s="378"/>
      <c r="BK15" s="378"/>
      <c r="BL15" s="378"/>
      <c r="BM15" s="379"/>
      <c r="BN15" s="380">
        <v>1249404</v>
      </c>
      <c r="BO15" s="381"/>
      <c r="BP15" s="381"/>
      <c r="BQ15" s="381"/>
      <c r="BR15" s="381"/>
      <c r="BS15" s="381"/>
      <c r="BT15" s="381"/>
      <c r="BU15" s="382"/>
      <c r="BV15" s="380">
        <v>1234283</v>
      </c>
      <c r="BW15" s="381"/>
      <c r="BX15" s="381"/>
      <c r="BY15" s="381"/>
      <c r="BZ15" s="381"/>
      <c r="CA15" s="381"/>
      <c r="CB15" s="381"/>
      <c r="CC15" s="382"/>
      <c r="CD15" s="515" t="s">
        <v>406</v>
      </c>
      <c r="CE15" s="516"/>
      <c r="CF15" s="516"/>
      <c r="CG15" s="516"/>
      <c r="CH15" s="516"/>
      <c r="CI15" s="516"/>
      <c r="CJ15" s="516"/>
      <c r="CK15" s="516"/>
      <c r="CL15" s="516"/>
      <c r="CM15" s="516"/>
      <c r="CN15" s="516"/>
      <c r="CO15" s="516"/>
      <c r="CP15" s="516"/>
      <c r="CQ15" s="516"/>
      <c r="CR15" s="516"/>
      <c r="CS15" s="517"/>
      <c r="CT15" s="148"/>
      <c r="CU15" s="149"/>
      <c r="CV15" s="149"/>
      <c r="CW15" s="149"/>
      <c r="CX15" s="149"/>
      <c r="CY15" s="149"/>
      <c r="CZ15" s="149"/>
      <c r="DA15" s="150"/>
      <c r="DB15" s="148"/>
      <c r="DC15" s="149"/>
      <c r="DD15" s="149"/>
      <c r="DE15" s="149"/>
      <c r="DF15" s="149"/>
      <c r="DG15" s="149"/>
      <c r="DH15" s="149"/>
      <c r="DI15" s="150"/>
      <c r="DJ15" s="139"/>
      <c r="DK15" s="139"/>
      <c r="DL15" s="139"/>
      <c r="DM15" s="139"/>
      <c r="DN15" s="139"/>
      <c r="DO15" s="139"/>
    </row>
    <row r="16" spans="1:119" ht="18.75" customHeight="1">
      <c r="A16" s="140"/>
      <c r="B16" s="480"/>
      <c r="C16" s="481"/>
      <c r="D16" s="481"/>
      <c r="E16" s="481"/>
      <c r="F16" s="481"/>
      <c r="G16" s="481"/>
      <c r="H16" s="481"/>
      <c r="I16" s="481"/>
      <c r="J16" s="481"/>
      <c r="K16" s="482"/>
      <c r="L16" s="495" t="s">
        <v>85</v>
      </c>
      <c r="M16" s="518"/>
      <c r="N16" s="518"/>
      <c r="O16" s="518"/>
      <c r="P16" s="518"/>
      <c r="Q16" s="519"/>
      <c r="R16" s="520" t="s">
        <v>407</v>
      </c>
      <c r="S16" s="521"/>
      <c r="T16" s="521"/>
      <c r="U16" s="521"/>
      <c r="V16" s="522"/>
      <c r="W16" s="407"/>
      <c r="X16" s="408"/>
      <c r="Y16" s="408"/>
      <c r="Z16" s="408"/>
      <c r="AA16" s="408"/>
      <c r="AB16" s="397"/>
      <c r="AC16" s="501">
        <v>27.2</v>
      </c>
      <c r="AD16" s="502"/>
      <c r="AE16" s="502"/>
      <c r="AF16" s="502"/>
      <c r="AG16" s="503"/>
      <c r="AH16" s="501">
        <v>27.3</v>
      </c>
      <c r="AI16" s="502"/>
      <c r="AJ16" s="502"/>
      <c r="AK16" s="502"/>
      <c r="AL16" s="504"/>
      <c r="AM16" s="440"/>
      <c r="AN16" s="441"/>
      <c r="AO16" s="441"/>
      <c r="AP16" s="441"/>
      <c r="AQ16" s="441"/>
      <c r="AR16" s="441"/>
      <c r="AS16" s="441"/>
      <c r="AT16" s="442"/>
      <c r="AU16" s="443"/>
      <c r="AV16" s="444"/>
      <c r="AW16" s="444"/>
      <c r="AX16" s="444"/>
      <c r="AY16" s="445" t="s">
        <v>408</v>
      </c>
      <c r="AZ16" s="446"/>
      <c r="BA16" s="446"/>
      <c r="BB16" s="446"/>
      <c r="BC16" s="446"/>
      <c r="BD16" s="446"/>
      <c r="BE16" s="446"/>
      <c r="BF16" s="446"/>
      <c r="BG16" s="446"/>
      <c r="BH16" s="446"/>
      <c r="BI16" s="446"/>
      <c r="BJ16" s="446"/>
      <c r="BK16" s="446"/>
      <c r="BL16" s="446"/>
      <c r="BM16" s="447"/>
      <c r="BN16" s="448">
        <v>4337760</v>
      </c>
      <c r="BO16" s="449"/>
      <c r="BP16" s="449"/>
      <c r="BQ16" s="449"/>
      <c r="BR16" s="449"/>
      <c r="BS16" s="449"/>
      <c r="BT16" s="449"/>
      <c r="BU16" s="450"/>
      <c r="BV16" s="448">
        <v>4375662</v>
      </c>
      <c r="BW16" s="449"/>
      <c r="BX16" s="449"/>
      <c r="BY16" s="449"/>
      <c r="BZ16" s="449"/>
      <c r="CA16" s="449"/>
      <c r="CB16" s="449"/>
      <c r="CC16" s="450"/>
      <c r="CD16" s="357"/>
      <c r="CE16" s="526"/>
      <c r="CF16" s="526"/>
      <c r="CG16" s="526"/>
      <c r="CH16" s="526"/>
      <c r="CI16" s="526"/>
      <c r="CJ16" s="526"/>
      <c r="CK16" s="526"/>
      <c r="CL16" s="526"/>
      <c r="CM16" s="526"/>
      <c r="CN16" s="526"/>
      <c r="CO16" s="526"/>
      <c r="CP16" s="526"/>
      <c r="CQ16" s="526"/>
      <c r="CR16" s="526"/>
      <c r="CS16" s="527"/>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c r="A17" s="140"/>
      <c r="B17" s="483"/>
      <c r="C17" s="484"/>
      <c r="D17" s="484"/>
      <c r="E17" s="484"/>
      <c r="F17" s="484"/>
      <c r="G17" s="484"/>
      <c r="H17" s="484"/>
      <c r="I17" s="484"/>
      <c r="J17" s="484"/>
      <c r="K17" s="485"/>
      <c r="L17" s="151"/>
      <c r="M17" s="523" t="s">
        <v>409</v>
      </c>
      <c r="N17" s="524"/>
      <c r="O17" s="524"/>
      <c r="P17" s="524"/>
      <c r="Q17" s="525"/>
      <c r="R17" s="520" t="s">
        <v>410</v>
      </c>
      <c r="S17" s="521"/>
      <c r="T17" s="521"/>
      <c r="U17" s="521"/>
      <c r="V17" s="522"/>
      <c r="W17" s="427" t="s">
        <v>86</v>
      </c>
      <c r="X17" s="428"/>
      <c r="Y17" s="428"/>
      <c r="Z17" s="428"/>
      <c r="AA17" s="428"/>
      <c r="AB17" s="418"/>
      <c r="AC17" s="468">
        <v>4058</v>
      </c>
      <c r="AD17" s="469"/>
      <c r="AE17" s="469"/>
      <c r="AF17" s="469"/>
      <c r="AG17" s="508"/>
      <c r="AH17" s="468">
        <v>4241</v>
      </c>
      <c r="AI17" s="469"/>
      <c r="AJ17" s="469"/>
      <c r="AK17" s="469"/>
      <c r="AL17" s="470"/>
      <c r="AM17" s="440"/>
      <c r="AN17" s="441"/>
      <c r="AO17" s="441"/>
      <c r="AP17" s="441"/>
      <c r="AQ17" s="441"/>
      <c r="AR17" s="441"/>
      <c r="AS17" s="441"/>
      <c r="AT17" s="442"/>
      <c r="AU17" s="443"/>
      <c r="AV17" s="444"/>
      <c r="AW17" s="444"/>
      <c r="AX17" s="444"/>
      <c r="AY17" s="445" t="s">
        <v>411</v>
      </c>
      <c r="AZ17" s="446"/>
      <c r="BA17" s="446"/>
      <c r="BB17" s="446"/>
      <c r="BC17" s="446"/>
      <c r="BD17" s="446"/>
      <c r="BE17" s="446"/>
      <c r="BF17" s="446"/>
      <c r="BG17" s="446"/>
      <c r="BH17" s="446"/>
      <c r="BI17" s="446"/>
      <c r="BJ17" s="446"/>
      <c r="BK17" s="446"/>
      <c r="BL17" s="446"/>
      <c r="BM17" s="447"/>
      <c r="BN17" s="448">
        <v>1550630</v>
      </c>
      <c r="BO17" s="449"/>
      <c r="BP17" s="449"/>
      <c r="BQ17" s="449"/>
      <c r="BR17" s="449"/>
      <c r="BS17" s="449"/>
      <c r="BT17" s="449"/>
      <c r="BU17" s="450"/>
      <c r="BV17" s="448">
        <v>1535914</v>
      </c>
      <c r="BW17" s="449"/>
      <c r="BX17" s="449"/>
      <c r="BY17" s="449"/>
      <c r="BZ17" s="449"/>
      <c r="CA17" s="449"/>
      <c r="CB17" s="449"/>
      <c r="CC17" s="450"/>
      <c r="CD17" s="357"/>
      <c r="CE17" s="526"/>
      <c r="CF17" s="526"/>
      <c r="CG17" s="526"/>
      <c r="CH17" s="526"/>
      <c r="CI17" s="526"/>
      <c r="CJ17" s="526"/>
      <c r="CK17" s="526"/>
      <c r="CL17" s="526"/>
      <c r="CM17" s="526"/>
      <c r="CN17" s="526"/>
      <c r="CO17" s="526"/>
      <c r="CP17" s="526"/>
      <c r="CQ17" s="526"/>
      <c r="CR17" s="526"/>
      <c r="CS17" s="527"/>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c r="A18" s="140"/>
      <c r="B18" s="528" t="s">
        <v>87</v>
      </c>
      <c r="C18" s="460"/>
      <c r="D18" s="460"/>
      <c r="E18" s="529"/>
      <c r="F18" s="529"/>
      <c r="G18" s="529"/>
      <c r="H18" s="529"/>
      <c r="I18" s="529"/>
      <c r="J18" s="529"/>
      <c r="K18" s="529"/>
      <c r="L18" s="530">
        <v>208.39</v>
      </c>
      <c r="M18" s="530"/>
      <c r="N18" s="530"/>
      <c r="O18" s="530"/>
      <c r="P18" s="530"/>
      <c r="Q18" s="530"/>
      <c r="R18" s="531"/>
      <c r="S18" s="531"/>
      <c r="T18" s="531"/>
      <c r="U18" s="531"/>
      <c r="V18" s="532"/>
      <c r="W18" s="429"/>
      <c r="X18" s="430"/>
      <c r="Y18" s="430"/>
      <c r="Z18" s="430"/>
      <c r="AA18" s="430"/>
      <c r="AB18" s="421"/>
      <c r="AC18" s="533">
        <v>56.7</v>
      </c>
      <c r="AD18" s="534"/>
      <c r="AE18" s="534"/>
      <c r="AF18" s="534"/>
      <c r="AG18" s="535"/>
      <c r="AH18" s="533">
        <v>55.3</v>
      </c>
      <c r="AI18" s="534"/>
      <c r="AJ18" s="534"/>
      <c r="AK18" s="534"/>
      <c r="AL18" s="536"/>
      <c r="AM18" s="440"/>
      <c r="AN18" s="441"/>
      <c r="AO18" s="441"/>
      <c r="AP18" s="441"/>
      <c r="AQ18" s="441"/>
      <c r="AR18" s="441"/>
      <c r="AS18" s="441"/>
      <c r="AT18" s="442"/>
      <c r="AU18" s="443"/>
      <c r="AV18" s="444"/>
      <c r="AW18" s="444"/>
      <c r="AX18" s="444"/>
      <c r="AY18" s="445" t="s">
        <v>88</v>
      </c>
      <c r="AZ18" s="446"/>
      <c r="BA18" s="446"/>
      <c r="BB18" s="446"/>
      <c r="BC18" s="446"/>
      <c r="BD18" s="446"/>
      <c r="BE18" s="446"/>
      <c r="BF18" s="446"/>
      <c r="BG18" s="446"/>
      <c r="BH18" s="446"/>
      <c r="BI18" s="446"/>
      <c r="BJ18" s="446"/>
      <c r="BK18" s="446"/>
      <c r="BL18" s="446"/>
      <c r="BM18" s="447"/>
      <c r="BN18" s="448">
        <v>4063944</v>
      </c>
      <c r="BO18" s="449"/>
      <c r="BP18" s="449"/>
      <c r="BQ18" s="449"/>
      <c r="BR18" s="449"/>
      <c r="BS18" s="449"/>
      <c r="BT18" s="449"/>
      <c r="BU18" s="450"/>
      <c r="BV18" s="448">
        <v>3822456</v>
      </c>
      <c r="BW18" s="449"/>
      <c r="BX18" s="449"/>
      <c r="BY18" s="449"/>
      <c r="BZ18" s="449"/>
      <c r="CA18" s="449"/>
      <c r="CB18" s="449"/>
      <c r="CC18" s="450"/>
      <c r="CD18" s="357"/>
      <c r="CE18" s="526"/>
      <c r="CF18" s="526"/>
      <c r="CG18" s="526"/>
      <c r="CH18" s="526"/>
      <c r="CI18" s="526"/>
      <c r="CJ18" s="526"/>
      <c r="CK18" s="526"/>
      <c r="CL18" s="526"/>
      <c r="CM18" s="526"/>
      <c r="CN18" s="526"/>
      <c r="CO18" s="526"/>
      <c r="CP18" s="526"/>
      <c r="CQ18" s="526"/>
      <c r="CR18" s="526"/>
      <c r="CS18" s="527"/>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c r="A19" s="140"/>
      <c r="B19" s="528" t="s">
        <v>89</v>
      </c>
      <c r="C19" s="460"/>
      <c r="D19" s="460"/>
      <c r="E19" s="529"/>
      <c r="F19" s="529"/>
      <c r="G19" s="529"/>
      <c r="H19" s="529"/>
      <c r="I19" s="529"/>
      <c r="J19" s="529"/>
      <c r="K19" s="529"/>
      <c r="L19" s="537">
        <v>68</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0"/>
      <c r="AN19" s="441"/>
      <c r="AO19" s="441"/>
      <c r="AP19" s="441"/>
      <c r="AQ19" s="441"/>
      <c r="AR19" s="441"/>
      <c r="AS19" s="441"/>
      <c r="AT19" s="442"/>
      <c r="AU19" s="443"/>
      <c r="AV19" s="444"/>
      <c r="AW19" s="444"/>
      <c r="AX19" s="444"/>
      <c r="AY19" s="445" t="s">
        <v>90</v>
      </c>
      <c r="AZ19" s="446"/>
      <c r="BA19" s="446"/>
      <c r="BB19" s="446"/>
      <c r="BC19" s="446"/>
      <c r="BD19" s="446"/>
      <c r="BE19" s="446"/>
      <c r="BF19" s="446"/>
      <c r="BG19" s="446"/>
      <c r="BH19" s="446"/>
      <c r="BI19" s="446"/>
      <c r="BJ19" s="446"/>
      <c r="BK19" s="446"/>
      <c r="BL19" s="446"/>
      <c r="BM19" s="447"/>
      <c r="BN19" s="448">
        <v>5730881</v>
      </c>
      <c r="BO19" s="449"/>
      <c r="BP19" s="449"/>
      <c r="BQ19" s="449"/>
      <c r="BR19" s="449"/>
      <c r="BS19" s="449"/>
      <c r="BT19" s="449"/>
      <c r="BU19" s="450"/>
      <c r="BV19" s="448">
        <v>5762983</v>
      </c>
      <c r="BW19" s="449"/>
      <c r="BX19" s="449"/>
      <c r="BY19" s="449"/>
      <c r="BZ19" s="449"/>
      <c r="CA19" s="449"/>
      <c r="CB19" s="449"/>
      <c r="CC19" s="450"/>
      <c r="CD19" s="357"/>
      <c r="CE19" s="526"/>
      <c r="CF19" s="526"/>
      <c r="CG19" s="526"/>
      <c r="CH19" s="526"/>
      <c r="CI19" s="526"/>
      <c r="CJ19" s="526"/>
      <c r="CK19" s="526"/>
      <c r="CL19" s="526"/>
      <c r="CM19" s="526"/>
      <c r="CN19" s="526"/>
      <c r="CO19" s="526"/>
      <c r="CP19" s="526"/>
      <c r="CQ19" s="526"/>
      <c r="CR19" s="526"/>
      <c r="CS19" s="527"/>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c r="A20" s="140"/>
      <c r="B20" s="528" t="s">
        <v>91</v>
      </c>
      <c r="C20" s="460"/>
      <c r="D20" s="460"/>
      <c r="E20" s="529"/>
      <c r="F20" s="529"/>
      <c r="G20" s="529"/>
      <c r="H20" s="529"/>
      <c r="I20" s="529"/>
      <c r="J20" s="529"/>
      <c r="K20" s="529"/>
      <c r="L20" s="537">
        <v>4509</v>
      </c>
      <c r="M20" s="537"/>
      <c r="N20" s="537"/>
      <c r="O20" s="537"/>
      <c r="P20" s="537"/>
      <c r="Q20" s="537"/>
      <c r="R20" s="538"/>
      <c r="S20" s="538"/>
      <c r="T20" s="538"/>
      <c r="U20" s="538"/>
      <c r="V20" s="539"/>
      <c r="W20" s="429"/>
      <c r="X20" s="430"/>
      <c r="Y20" s="430"/>
      <c r="Z20" s="430"/>
      <c r="AA20" s="430"/>
      <c r="AB20" s="430"/>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45"/>
      <c r="AZ20" s="446"/>
      <c r="BA20" s="446"/>
      <c r="BB20" s="446"/>
      <c r="BC20" s="446"/>
      <c r="BD20" s="446"/>
      <c r="BE20" s="446"/>
      <c r="BF20" s="446"/>
      <c r="BG20" s="446"/>
      <c r="BH20" s="446"/>
      <c r="BI20" s="446"/>
      <c r="BJ20" s="446"/>
      <c r="BK20" s="446"/>
      <c r="BL20" s="446"/>
      <c r="BM20" s="447"/>
      <c r="BN20" s="448"/>
      <c r="BO20" s="449"/>
      <c r="BP20" s="449"/>
      <c r="BQ20" s="449"/>
      <c r="BR20" s="449"/>
      <c r="BS20" s="449"/>
      <c r="BT20" s="449"/>
      <c r="BU20" s="450"/>
      <c r="BV20" s="448"/>
      <c r="BW20" s="449"/>
      <c r="BX20" s="449"/>
      <c r="BY20" s="449"/>
      <c r="BZ20" s="449"/>
      <c r="CA20" s="449"/>
      <c r="CB20" s="449"/>
      <c r="CC20" s="450"/>
      <c r="CD20" s="357"/>
      <c r="CE20" s="526"/>
      <c r="CF20" s="526"/>
      <c r="CG20" s="526"/>
      <c r="CH20" s="526"/>
      <c r="CI20" s="526"/>
      <c r="CJ20" s="526"/>
      <c r="CK20" s="526"/>
      <c r="CL20" s="526"/>
      <c r="CM20" s="526"/>
      <c r="CN20" s="526"/>
      <c r="CO20" s="526"/>
      <c r="CP20" s="526"/>
      <c r="CQ20" s="526"/>
      <c r="CR20" s="526"/>
      <c r="CS20" s="527"/>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c r="A21" s="140"/>
      <c r="B21" s="544" t="s">
        <v>92</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45"/>
      <c r="AZ21" s="446"/>
      <c r="BA21" s="446"/>
      <c r="BB21" s="446"/>
      <c r="BC21" s="446"/>
      <c r="BD21" s="446"/>
      <c r="BE21" s="446"/>
      <c r="BF21" s="446"/>
      <c r="BG21" s="446"/>
      <c r="BH21" s="446"/>
      <c r="BI21" s="446"/>
      <c r="BJ21" s="446"/>
      <c r="BK21" s="446"/>
      <c r="BL21" s="446"/>
      <c r="BM21" s="447"/>
      <c r="BN21" s="448"/>
      <c r="BO21" s="449"/>
      <c r="BP21" s="449"/>
      <c r="BQ21" s="449"/>
      <c r="BR21" s="449"/>
      <c r="BS21" s="449"/>
      <c r="BT21" s="449"/>
      <c r="BU21" s="450"/>
      <c r="BV21" s="448"/>
      <c r="BW21" s="449"/>
      <c r="BX21" s="449"/>
      <c r="BY21" s="449"/>
      <c r="BZ21" s="449"/>
      <c r="CA21" s="449"/>
      <c r="CB21" s="449"/>
      <c r="CC21" s="450"/>
      <c r="CD21" s="357"/>
      <c r="CE21" s="526"/>
      <c r="CF21" s="526"/>
      <c r="CG21" s="526"/>
      <c r="CH21" s="526"/>
      <c r="CI21" s="526"/>
      <c r="CJ21" s="526"/>
      <c r="CK21" s="526"/>
      <c r="CL21" s="526"/>
      <c r="CM21" s="526"/>
      <c r="CN21" s="526"/>
      <c r="CO21" s="526"/>
      <c r="CP21" s="526"/>
      <c r="CQ21" s="526"/>
      <c r="CR21" s="526"/>
      <c r="CS21" s="527"/>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c r="A22" s="140"/>
      <c r="B22" s="547" t="s">
        <v>93</v>
      </c>
      <c r="C22" s="548"/>
      <c r="D22" s="549"/>
      <c r="E22" s="423" t="s">
        <v>0</v>
      </c>
      <c r="F22" s="428"/>
      <c r="G22" s="428"/>
      <c r="H22" s="428"/>
      <c r="I22" s="428"/>
      <c r="J22" s="428"/>
      <c r="K22" s="418"/>
      <c r="L22" s="423" t="s">
        <v>94</v>
      </c>
      <c r="M22" s="428"/>
      <c r="N22" s="428"/>
      <c r="O22" s="428"/>
      <c r="P22" s="418"/>
      <c r="Q22" s="556" t="s">
        <v>95</v>
      </c>
      <c r="R22" s="557"/>
      <c r="S22" s="557"/>
      <c r="T22" s="557"/>
      <c r="U22" s="557"/>
      <c r="V22" s="558"/>
      <c r="W22" s="562" t="s">
        <v>96</v>
      </c>
      <c r="X22" s="548"/>
      <c r="Y22" s="549"/>
      <c r="Z22" s="423" t="s">
        <v>0</v>
      </c>
      <c r="AA22" s="428"/>
      <c r="AB22" s="428"/>
      <c r="AC22" s="428"/>
      <c r="AD22" s="428"/>
      <c r="AE22" s="428"/>
      <c r="AF22" s="428"/>
      <c r="AG22" s="418"/>
      <c r="AH22" s="567" t="s">
        <v>97</v>
      </c>
      <c r="AI22" s="428"/>
      <c r="AJ22" s="428"/>
      <c r="AK22" s="428"/>
      <c r="AL22" s="418"/>
      <c r="AM22" s="567" t="s">
        <v>98</v>
      </c>
      <c r="AN22" s="568"/>
      <c r="AO22" s="568"/>
      <c r="AP22" s="568"/>
      <c r="AQ22" s="568"/>
      <c r="AR22" s="569"/>
      <c r="AS22" s="556" t="s">
        <v>95</v>
      </c>
      <c r="AT22" s="557"/>
      <c r="AU22" s="557"/>
      <c r="AV22" s="557"/>
      <c r="AW22" s="557"/>
      <c r="AX22" s="573"/>
      <c r="AY22" s="575"/>
      <c r="AZ22" s="576"/>
      <c r="BA22" s="576"/>
      <c r="BB22" s="576"/>
      <c r="BC22" s="576"/>
      <c r="BD22" s="576"/>
      <c r="BE22" s="576"/>
      <c r="BF22" s="576"/>
      <c r="BG22" s="576"/>
      <c r="BH22" s="576"/>
      <c r="BI22" s="576"/>
      <c r="BJ22" s="576"/>
      <c r="BK22" s="576"/>
      <c r="BL22" s="576"/>
      <c r="BM22" s="577"/>
      <c r="BN22" s="578"/>
      <c r="BO22" s="579"/>
      <c r="BP22" s="579"/>
      <c r="BQ22" s="579"/>
      <c r="BR22" s="579"/>
      <c r="BS22" s="579"/>
      <c r="BT22" s="579"/>
      <c r="BU22" s="580"/>
      <c r="BV22" s="578"/>
      <c r="BW22" s="579"/>
      <c r="BX22" s="579"/>
      <c r="BY22" s="579"/>
      <c r="BZ22" s="579"/>
      <c r="CA22" s="579"/>
      <c r="CB22" s="579"/>
      <c r="CC22" s="580"/>
      <c r="CD22" s="357"/>
      <c r="CE22" s="526"/>
      <c r="CF22" s="526"/>
      <c r="CG22" s="526"/>
      <c r="CH22" s="526"/>
      <c r="CI22" s="526"/>
      <c r="CJ22" s="526"/>
      <c r="CK22" s="526"/>
      <c r="CL22" s="526"/>
      <c r="CM22" s="526"/>
      <c r="CN22" s="526"/>
      <c r="CO22" s="526"/>
      <c r="CP22" s="526"/>
      <c r="CQ22" s="526"/>
      <c r="CR22" s="526"/>
      <c r="CS22" s="527"/>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0"/>
      <c r="AN23" s="571"/>
      <c r="AO23" s="571"/>
      <c r="AP23" s="571"/>
      <c r="AQ23" s="571"/>
      <c r="AR23" s="572"/>
      <c r="AS23" s="559"/>
      <c r="AT23" s="560"/>
      <c r="AU23" s="560"/>
      <c r="AV23" s="560"/>
      <c r="AW23" s="560"/>
      <c r="AX23" s="574"/>
      <c r="AY23" s="377" t="s">
        <v>99</v>
      </c>
      <c r="AZ23" s="378"/>
      <c r="BA23" s="378"/>
      <c r="BB23" s="378"/>
      <c r="BC23" s="378"/>
      <c r="BD23" s="378"/>
      <c r="BE23" s="378"/>
      <c r="BF23" s="378"/>
      <c r="BG23" s="378"/>
      <c r="BH23" s="378"/>
      <c r="BI23" s="378"/>
      <c r="BJ23" s="378"/>
      <c r="BK23" s="378"/>
      <c r="BL23" s="378"/>
      <c r="BM23" s="379"/>
      <c r="BN23" s="448">
        <v>8111766</v>
      </c>
      <c r="BO23" s="449"/>
      <c r="BP23" s="449"/>
      <c r="BQ23" s="449"/>
      <c r="BR23" s="449"/>
      <c r="BS23" s="449"/>
      <c r="BT23" s="449"/>
      <c r="BU23" s="450"/>
      <c r="BV23" s="448">
        <v>7858916</v>
      </c>
      <c r="BW23" s="449"/>
      <c r="BX23" s="449"/>
      <c r="BY23" s="449"/>
      <c r="BZ23" s="449"/>
      <c r="CA23" s="449"/>
      <c r="CB23" s="449"/>
      <c r="CC23" s="450"/>
      <c r="CD23" s="357"/>
      <c r="CE23" s="526"/>
      <c r="CF23" s="526"/>
      <c r="CG23" s="526"/>
      <c r="CH23" s="526"/>
      <c r="CI23" s="526"/>
      <c r="CJ23" s="526"/>
      <c r="CK23" s="526"/>
      <c r="CL23" s="526"/>
      <c r="CM23" s="526"/>
      <c r="CN23" s="526"/>
      <c r="CO23" s="526"/>
      <c r="CP23" s="526"/>
      <c r="CQ23" s="526"/>
      <c r="CR23" s="526"/>
      <c r="CS23" s="527"/>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c r="A24" s="140"/>
      <c r="B24" s="550"/>
      <c r="C24" s="551"/>
      <c r="D24" s="552"/>
      <c r="E24" s="467" t="s">
        <v>100</v>
      </c>
      <c r="F24" s="441"/>
      <c r="G24" s="441"/>
      <c r="H24" s="441"/>
      <c r="I24" s="441"/>
      <c r="J24" s="441"/>
      <c r="K24" s="442"/>
      <c r="L24" s="468">
        <v>1</v>
      </c>
      <c r="M24" s="469"/>
      <c r="N24" s="469"/>
      <c r="O24" s="469"/>
      <c r="P24" s="508"/>
      <c r="Q24" s="468">
        <v>7130</v>
      </c>
      <c r="R24" s="469"/>
      <c r="S24" s="469"/>
      <c r="T24" s="469"/>
      <c r="U24" s="469"/>
      <c r="V24" s="508"/>
      <c r="W24" s="563"/>
      <c r="X24" s="551"/>
      <c r="Y24" s="552"/>
      <c r="Z24" s="467" t="s">
        <v>101</v>
      </c>
      <c r="AA24" s="441"/>
      <c r="AB24" s="441"/>
      <c r="AC24" s="441"/>
      <c r="AD24" s="441"/>
      <c r="AE24" s="441"/>
      <c r="AF24" s="441"/>
      <c r="AG24" s="442"/>
      <c r="AH24" s="468">
        <v>135</v>
      </c>
      <c r="AI24" s="469"/>
      <c r="AJ24" s="469"/>
      <c r="AK24" s="469"/>
      <c r="AL24" s="508"/>
      <c r="AM24" s="468">
        <v>419580</v>
      </c>
      <c r="AN24" s="469"/>
      <c r="AO24" s="469"/>
      <c r="AP24" s="469"/>
      <c r="AQ24" s="469"/>
      <c r="AR24" s="508"/>
      <c r="AS24" s="468">
        <v>3108</v>
      </c>
      <c r="AT24" s="469"/>
      <c r="AU24" s="469"/>
      <c r="AV24" s="469"/>
      <c r="AW24" s="469"/>
      <c r="AX24" s="470"/>
      <c r="AY24" s="575" t="s">
        <v>102</v>
      </c>
      <c r="AZ24" s="576"/>
      <c r="BA24" s="576"/>
      <c r="BB24" s="576"/>
      <c r="BC24" s="576"/>
      <c r="BD24" s="576"/>
      <c r="BE24" s="576"/>
      <c r="BF24" s="576"/>
      <c r="BG24" s="576"/>
      <c r="BH24" s="576"/>
      <c r="BI24" s="576"/>
      <c r="BJ24" s="576"/>
      <c r="BK24" s="576"/>
      <c r="BL24" s="576"/>
      <c r="BM24" s="577"/>
      <c r="BN24" s="448">
        <v>5952251</v>
      </c>
      <c r="BO24" s="449"/>
      <c r="BP24" s="449"/>
      <c r="BQ24" s="449"/>
      <c r="BR24" s="449"/>
      <c r="BS24" s="449"/>
      <c r="BT24" s="449"/>
      <c r="BU24" s="450"/>
      <c r="BV24" s="448">
        <v>5819140</v>
      </c>
      <c r="BW24" s="449"/>
      <c r="BX24" s="449"/>
      <c r="BY24" s="449"/>
      <c r="BZ24" s="449"/>
      <c r="CA24" s="449"/>
      <c r="CB24" s="449"/>
      <c r="CC24" s="450"/>
      <c r="CD24" s="357"/>
      <c r="CE24" s="526"/>
      <c r="CF24" s="526"/>
      <c r="CG24" s="526"/>
      <c r="CH24" s="526"/>
      <c r="CI24" s="526"/>
      <c r="CJ24" s="526"/>
      <c r="CK24" s="526"/>
      <c r="CL24" s="526"/>
      <c r="CM24" s="526"/>
      <c r="CN24" s="526"/>
      <c r="CO24" s="526"/>
      <c r="CP24" s="526"/>
      <c r="CQ24" s="526"/>
      <c r="CR24" s="526"/>
      <c r="CS24" s="527"/>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c r="A25" s="140"/>
      <c r="B25" s="550"/>
      <c r="C25" s="551"/>
      <c r="D25" s="552"/>
      <c r="E25" s="467" t="s">
        <v>103</v>
      </c>
      <c r="F25" s="441"/>
      <c r="G25" s="441"/>
      <c r="H25" s="441"/>
      <c r="I25" s="441"/>
      <c r="J25" s="441"/>
      <c r="K25" s="442"/>
      <c r="L25" s="468">
        <v>1</v>
      </c>
      <c r="M25" s="469"/>
      <c r="N25" s="469"/>
      <c r="O25" s="469"/>
      <c r="P25" s="508"/>
      <c r="Q25" s="468">
        <v>5560</v>
      </c>
      <c r="R25" s="469"/>
      <c r="S25" s="469"/>
      <c r="T25" s="469"/>
      <c r="U25" s="469"/>
      <c r="V25" s="508"/>
      <c r="W25" s="563"/>
      <c r="X25" s="551"/>
      <c r="Y25" s="552"/>
      <c r="Z25" s="467" t="s">
        <v>104</v>
      </c>
      <c r="AA25" s="441"/>
      <c r="AB25" s="441"/>
      <c r="AC25" s="441"/>
      <c r="AD25" s="441"/>
      <c r="AE25" s="441"/>
      <c r="AF25" s="441"/>
      <c r="AG25" s="442"/>
      <c r="AH25" s="468" t="s">
        <v>400</v>
      </c>
      <c r="AI25" s="469"/>
      <c r="AJ25" s="469"/>
      <c r="AK25" s="469"/>
      <c r="AL25" s="508"/>
      <c r="AM25" s="468" t="s">
        <v>400</v>
      </c>
      <c r="AN25" s="469"/>
      <c r="AO25" s="469"/>
      <c r="AP25" s="469"/>
      <c r="AQ25" s="469"/>
      <c r="AR25" s="508"/>
      <c r="AS25" s="468" t="s">
        <v>400</v>
      </c>
      <c r="AT25" s="469"/>
      <c r="AU25" s="469"/>
      <c r="AV25" s="469"/>
      <c r="AW25" s="469"/>
      <c r="AX25" s="470"/>
      <c r="AY25" s="377" t="s">
        <v>105</v>
      </c>
      <c r="AZ25" s="378"/>
      <c r="BA25" s="378"/>
      <c r="BB25" s="378"/>
      <c r="BC25" s="378"/>
      <c r="BD25" s="378"/>
      <c r="BE25" s="378"/>
      <c r="BF25" s="378"/>
      <c r="BG25" s="378"/>
      <c r="BH25" s="378"/>
      <c r="BI25" s="378"/>
      <c r="BJ25" s="378"/>
      <c r="BK25" s="378"/>
      <c r="BL25" s="378"/>
      <c r="BM25" s="379"/>
      <c r="BN25" s="380">
        <v>286597</v>
      </c>
      <c r="BO25" s="381"/>
      <c r="BP25" s="381"/>
      <c r="BQ25" s="381"/>
      <c r="BR25" s="381"/>
      <c r="BS25" s="381"/>
      <c r="BT25" s="381"/>
      <c r="BU25" s="382"/>
      <c r="BV25" s="380">
        <v>372958</v>
      </c>
      <c r="BW25" s="381"/>
      <c r="BX25" s="381"/>
      <c r="BY25" s="381"/>
      <c r="BZ25" s="381"/>
      <c r="CA25" s="381"/>
      <c r="CB25" s="381"/>
      <c r="CC25" s="382"/>
      <c r="CD25" s="357"/>
      <c r="CE25" s="526"/>
      <c r="CF25" s="526"/>
      <c r="CG25" s="526"/>
      <c r="CH25" s="526"/>
      <c r="CI25" s="526"/>
      <c r="CJ25" s="526"/>
      <c r="CK25" s="526"/>
      <c r="CL25" s="526"/>
      <c r="CM25" s="526"/>
      <c r="CN25" s="526"/>
      <c r="CO25" s="526"/>
      <c r="CP25" s="526"/>
      <c r="CQ25" s="526"/>
      <c r="CR25" s="526"/>
      <c r="CS25" s="527"/>
      <c r="CT25" s="414"/>
      <c r="CU25" s="415"/>
      <c r="CV25" s="415"/>
      <c r="CW25" s="415"/>
      <c r="CX25" s="415"/>
      <c r="CY25" s="415"/>
      <c r="CZ25" s="415"/>
      <c r="DA25" s="416"/>
      <c r="DB25" s="414"/>
      <c r="DC25" s="415"/>
      <c r="DD25" s="415"/>
      <c r="DE25" s="415"/>
      <c r="DF25" s="415"/>
      <c r="DG25" s="415"/>
      <c r="DH25" s="415"/>
      <c r="DI25" s="416"/>
    </row>
    <row r="26" spans="1:119" s="139" customFormat="1" ht="18.75" customHeight="1">
      <c r="A26" s="140"/>
      <c r="B26" s="550"/>
      <c r="C26" s="551"/>
      <c r="D26" s="552"/>
      <c r="E26" s="467" t="s">
        <v>412</v>
      </c>
      <c r="F26" s="441"/>
      <c r="G26" s="441"/>
      <c r="H26" s="441"/>
      <c r="I26" s="441"/>
      <c r="J26" s="441"/>
      <c r="K26" s="442"/>
      <c r="L26" s="468">
        <v>1</v>
      </c>
      <c r="M26" s="469"/>
      <c r="N26" s="469"/>
      <c r="O26" s="469"/>
      <c r="P26" s="508"/>
      <c r="Q26" s="468">
        <v>5340</v>
      </c>
      <c r="R26" s="469"/>
      <c r="S26" s="469"/>
      <c r="T26" s="469"/>
      <c r="U26" s="469"/>
      <c r="V26" s="508"/>
      <c r="W26" s="563"/>
      <c r="X26" s="551"/>
      <c r="Y26" s="552"/>
      <c r="Z26" s="467" t="s">
        <v>106</v>
      </c>
      <c r="AA26" s="581"/>
      <c r="AB26" s="581"/>
      <c r="AC26" s="581"/>
      <c r="AD26" s="581"/>
      <c r="AE26" s="581"/>
      <c r="AF26" s="581"/>
      <c r="AG26" s="582"/>
      <c r="AH26" s="468">
        <v>16</v>
      </c>
      <c r="AI26" s="469"/>
      <c r="AJ26" s="469"/>
      <c r="AK26" s="469"/>
      <c r="AL26" s="508"/>
      <c r="AM26" s="468">
        <v>50608</v>
      </c>
      <c r="AN26" s="469"/>
      <c r="AO26" s="469"/>
      <c r="AP26" s="469"/>
      <c r="AQ26" s="469"/>
      <c r="AR26" s="508"/>
      <c r="AS26" s="468">
        <v>3163</v>
      </c>
      <c r="AT26" s="469"/>
      <c r="AU26" s="469"/>
      <c r="AV26" s="469"/>
      <c r="AW26" s="469"/>
      <c r="AX26" s="470"/>
      <c r="AY26" s="451" t="s">
        <v>107</v>
      </c>
      <c r="AZ26" s="452"/>
      <c r="BA26" s="452"/>
      <c r="BB26" s="452"/>
      <c r="BC26" s="452"/>
      <c r="BD26" s="452"/>
      <c r="BE26" s="452"/>
      <c r="BF26" s="452"/>
      <c r="BG26" s="452"/>
      <c r="BH26" s="452"/>
      <c r="BI26" s="452"/>
      <c r="BJ26" s="452"/>
      <c r="BK26" s="452"/>
      <c r="BL26" s="452"/>
      <c r="BM26" s="453"/>
      <c r="BN26" s="448" t="s">
        <v>400</v>
      </c>
      <c r="BO26" s="449"/>
      <c r="BP26" s="449"/>
      <c r="BQ26" s="449"/>
      <c r="BR26" s="449"/>
      <c r="BS26" s="449"/>
      <c r="BT26" s="449"/>
      <c r="BU26" s="450"/>
      <c r="BV26" s="448" t="s">
        <v>400</v>
      </c>
      <c r="BW26" s="449"/>
      <c r="BX26" s="449"/>
      <c r="BY26" s="449"/>
      <c r="BZ26" s="449"/>
      <c r="CA26" s="449"/>
      <c r="CB26" s="449"/>
      <c r="CC26" s="450"/>
      <c r="CD26" s="357"/>
      <c r="CE26" s="526"/>
      <c r="CF26" s="526"/>
      <c r="CG26" s="526"/>
      <c r="CH26" s="526"/>
      <c r="CI26" s="526"/>
      <c r="CJ26" s="526"/>
      <c r="CK26" s="526"/>
      <c r="CL26" s="526"/>
      <c r="CM26" s="526"/>
      <c r="CN26" s="526"/>
      <c r="CO26" s="526"/>
      <c r="CP26" s="526"/>
      <c r="CQ26" s="526"/>
      <c r="CR26" s="526"/>
      <c r="CS26" s="527"/>
      <c r="CT26" s="414"/>
      <c r="CU26" s="415"/>
      <c r="CV26" s="415"/>
      <c r="CW26" s="415"/>
      <c r="CX26" s="415"/>
      <c r="CY26" s="415"/>
      <c r="CZ26" s="415"/>
      <c r="DA26" s="416"/>
      <c r="DB26" s="414"/>
      <c r="DC26" s="415"/>
      <c r="DD26" s="415"/>
      <c r="DE26" s="415"/>
      <c r="DF26" s="415"/>
      <c r="DG26" s="415"/>
      <c r="DH26" s="415"/>
      <c r="DI26" s="416"/>
    </row>
    <row r="27" spans="1:119" ht="18.75" customHeight="1" thickBot="1">
      <c r="A27" s="140"/>
      <c r="B27" s="550"/>
      <c r="C27" s="551"/>
      <c r="D27" s="552"/>
      <c r="E27" s="467" t="s">
        <v>108</v>
      </c>
      <c r="F27" s="441"/>
      <c r="G27" s="441"/>
      <c r="H27" s="441"/>
      <c r="I27" s="441"/>
      <c r="J27" s="441"/>
      <c r="K27" s="442"/>
      <c r="L27" s="468">
        <v>1</v>
      </c>
      <c r="M27" s="469"/>
      <c r="N27" s="469"/>
      <c r="O27" s="469"/>
      <c r="P27" s="508"/>
      <c r="Q27" s="468">
        <v>2930</v>
      </c>
      <c r="R27" s="469"/>
      <c r="S27" s="469"/>
      <c r="T27" s="469"/>
      <c r="U27" s="469"/>
      <c r="V27" s="508"/>
      <c r="W27" s="563"/>
      <c r="X27" s="551"/>
      <c r="Y27" s="552"/>
      <c r="Z27" s="467" t="s">
        <v>109</v>
      </c>
      <c r="AA27" s="441"/>
      <c r="AB27" s="441"/>
      <c r="AC27" s="441"/>
      <c r="AD27" s="441"/>
      <c r="AE27" s="441"/>
      <c r="AF27" s="441"/>
      <c r="AG27" s="442"/>
      <c r="AH27" s="468">
        <v>1</v>
      </c>
      <c r="AI27" s="469"/>
      <c r="AJ27" s="469"/>
      <c r="AK27" s="469"/>
      <c r="AL27" s="508"/>
      <c r="AM27" s="468" t="s">
        <v>413</v>
      </c>
      <c r="AN27" s="469"/>
      <c r="AO27" s="469"/>
      <c r="AP27" s="469"/>
      <c r="AQ27" s="469"/>
      <c r="AR27" s="508"/>
      <c r="AS27" s="468" t="s">
        <v>413</v>
      </c>
      <c r="AT27" s="469"/>
      <c r="AU27" s="469"/>
      <c r="AV27" s="469"/>
      <c r="AW27" s="469"/>
      <c r="AX27" s="470"/>
      <c r="AY27" s="509" t="s">
        <v>110</v>
      </c>
      <c r="AZ27" s="510"/>
      <c r="BA27" s="510"/>
      <c r="BB27" s="510"/>
      <c r="BC27" s="510"/>
      <c r="BD27" s="510"/>
      <c r="BE27" s="510"/>
      <c r="BF27" s="510"/>
      <c r="BG27" s="510"/>
      <c r="BH27" s="510"/>
      <c r="BI27" s="510"/>
      <c r="BJ27" s="510"/>
      <c r="BK27" s="510"/>
      <c r="BL27" s="510"/>
      <c r="BM27" s="511"/>
      <c r="BN27" s="578">
        <v>133000</v>
      </c>
      <c r="BO27" s="579"/>
      <c r="BP27" s="579"/>
      <c r="BQ27" s="579"/>
      <c r="BR27" s="579"/>
      <c r="BS27" s="579"/>
      <c r="BT27" s="579"/>
      <c r="BU27" s="580"/>
      <c r="BV27" s="578">
        <v>133000</v>
      </c>
      <c r="BW27" s="579"/>
      <c r="BX27" s="579"/>
      <c r="BY27" s="579"/>
      <c r="BZ27" s="579"/>
      <c r="CA27" s="579"/>
      <c r="CB27" s="579"/>
      <c r="CC27" s="580"/>
      <c r="CD27" s="359"/>
      <c r="CE27" s="526"/>
      <c r="CF27" s="526"/>
      <c r="CG27" s="526"/>
      <c r="CH27" s="526"/>
      <c r="CI27" s="526"/>
      <c r="CJ27" s="526"/>
      <c r="CK27" s="526"/>
      <c r="CL27" s="526"/>
      <c r="CM27" s="526"/>
      <c r="CN27" s="526"/>
      <c r="CO27" s="526"/>
      <c r="CP27" s="526"/>
      <c r="CQ27" s="526"/>
      <c r="CR27" s="526"/>
      <c r="CS27" s="527"/>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c r="A28" s="140"/>
      <c r="B28" s="550"/>
      <c r="C28" s="551"/>
      <c r="D28" s="552"/>
      <c r="E28" s="467" t="s">
        <v>111</v>
      </c>
      <c r="F28" s="441"/>
      <c r="G28" s="441"/>
      <c r="H28" s="441"/>
      <c r="I28" s="441"/>
      <c r="J28" s="441"/>
      <c r="K28" s="442"/>
      <c r="L28" s="468">
        <v>1</v>
      </c>
      <c r="M28" s="469"/>
      <c r="N28" s="469"/>
      <c r="O28" s="469"/>
      <c r="P28" s="508"/>
      <c r="Q28" s="468">
        <v>2380</v>
      </c>
      <c r="R28" s="469"/>
      <c r="S28" s="469"/>
      <c r="T28" s="469"/>
      <c r="U28" s="469"/>
      <c r="V28" s="508"/>
      <c r="W28" s="563"/>
      <c r="X28" s="551"/>
      <c r="Y28" s="552"/>
      <c r="Z28" s="467" t="s">
        <v>112</v>
      </c>
      <c r="AA28" s="441"/>
      <c r="AB28" s="441"/>
      <c r="AC28" s="441"/>
      <c r="AD28" s="441"/>
      <c r="AE28" s="441"/>
      <c r="AF28" s="441"/>
      <c r="AG28" s="442"/>
      <c r="AH28" s="468" t="s">
        <v>400</v>
      </c>
      <c r="AI28" s="469"/>
      <c r="AJ28" s="469"/>
      <c r="AK28" s="469"/>
      <c r="AL28" s="508"/>
      <c r="AM28" s="468" t="s">
        <v>400</v>
      </c>
      <c r="AN28" s="469"/>
      <c r="AO28" s="469"/>
      <c r="AP28" s="469"/>
      <c r="AQ28" s="469"/>
      <c r="AR28" s="508"/>
      <c r="AS28" s="468" t="s">
        <v>400</v>
      </c>
      <c r="AT28" s="469"/>
      <c r="AU28" s="469"/>
      <c r="AV28" s="469"/>
      <c r="AW28" s="469"/>
      <c r="AX28" s="470"/>
      <c r="AY28" s="589" t="s">
        <v>113</v>
      </c>
      <c r="AZ28" s="590"/>
      <c r="BA28" s="590"/>
      <c r="BB28" s="591"/>
      <c r="BC28" s="377" t="s">
        <v>114</v>
      </c>
      <c r="BD28" s="378"/>
      <c r="BE28" s="378"/>
      <c r="BF28" s="378"/>
      <c r="BG28" s="378"/>
      <c r="BH28" s="378"/>
      <c r="BI28" s="378"/>
      <c r="BJ28" s="378"/>
      <c r="BK28" s="378"/>
      <c r="BL28" s="378"/>
      <c r="BM28" s="379"/>
      <c r="BN28" s="380">
        <v>1241653</v>
      </c>
      <c r="BO28" s="381"/>
      <c r="BP28" s="381"/>
      <c r="BQ28" s="381"/>
      <c r="BR28" s="381"/>
      <c r="BS28" s="381"/>
      <c r="BT28" s="381"/>
      <c r="BU28" s="382"/>
      <c r="BV28" s="380">
        <v>1326149</v>
      </c>
      <c r="BW28" s="381"/>
      <c r="BX28" s="381"/>
      <c r="BY28" s="381"/>
      <c r="BZ28" s="381"/>
      <c r="CA28" s="381"/>
      <c r="CB28" s="381"/>
      <c r="CC28" s="382"/>
      <c r="CD28" s="357"/>
      <c r="CE28" s="526"/>
      <c r="CF28" s="526"/>
      <c r="CG28" s="526"/>
      <c r="CH28" s="526"/>
      <c r="CI28" s="526"/>
      <c r="CJ28" s="526"/>
      <c r="CK28" s="526"/>
      <c r="CL28" s="526"/>
      <c r="CM28" s="526"/>
      <c r="CN28" s="526"/>
      <c r="CO28" s="526"/>
      <c r="CP28" s="526"/>
      <c r="CQ28" s="526"/>
      <c r="CR28" s="526"/>
      <c r="CS28" s="527"/>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c r="A29" s="140"/>
      <c r="B29" s="550"/>
      <c r="C29" s="551"/>
      <c r="D29" s="552"/>
      <c r="E29" s="467" t="s">
        <v>115</v>
      </c>
      <c r="F29" s="441"/>
      <c r="G29" s="441"/>
      <c r="H29" s="441"/>
      <c r="I29" s="441"/>
      <c r="J29" s="441"/>
      <c r="K29" s="442"/>
      <c r="L29" s="468">
        <v>12</v>
      </c>
      <c r="M29" s="469"/>
      <c r="N29" s="469"/>
      <c r="O29" s="469"/>
      <c r="P29" s="508"/>
      <c r="Q29" s="468">
        <v>2150</v>
      </c>
      <c r="R29" s="469"/>
      <c r="S29" s="469"/>
      <c r="T29" s="469"/>
      <c r="U29" s="469"/>
      <c r="V29" s="508"/>
      <c r="W29" s="564"/>
      <c r="X29" s="565"/>
      <c r="Y29" s="566"/>
      <c r="Z29" s="467" t="s">
        <v>116</v>
      </c>
      <c r="AA29" s="441"/>
      <c r="AB29" s="441"/>
      <c r="AC29" s="441"/>
      <c r="AD29" s="441"/>
      <c r="AE29" s="441"/>
      <c r="AF29" s="441"/>
      <c r="AG29" s="442"/>
      <c r="AH29" s="468">
        <v>136</v>
      </c>
      <c r="AI29" s="469"/>
      <c r="AJ29" s="469"/>
      <c r="AK29" s="469"/>
      <c r="AL29" s="508"/>
      <c r="AM29" s="468">
        <v>423389</v>
      </c>
      <c r="AN29" s="469"/>
      <c r="AO29" s="469"/>
      <c r="AP29" s="469"/>
      <c r="AQ29" s="469"/>
      <c r="AR29" s="508"/>
      <c r="AS29" s="468">
        <v>3113</v>
      </c>
      <c r="AT29" s="469"/>
      <c r="AU29" s="469"/>
      <c r="AV29" s="469"/>
      <c r="AW29" s="469"/>
      <c r="AX29" s="470"/>
      <c r="AY29" s="592"/>
      <c r="AZ29" s="593"/>
      <c r="BA29" s="593"/>
      <c r="BB29" s="594"/>
      <c r="BC29" s="445" t="s">
        <v>117</v>
      </c>
      <c r="BD29" s="446"/>
      <c r="BE29" s="446"/>
      <c r="BF29" s="446"/>
      <c r="BG29" s="446"/>
      <c r="BH29" s="446"/>
      <c r="BI29" s="446"/>
      <c r="BJ29" s="446"/>
      <c r="BK29" s="446"/>
      <c r="BL29" s="446"/>
      <c r="BM29" s="447"/>
      <c r="BN29" s="448">
        <v>326355</v>
      </c>
      <c r="BO29" s="449"/>
      <c r="BP29" s="449"/>
      <c r="BQ29" s="449"/>
      <c r="BR29" s="449"/>
      <c r="BS29" s="449"/>
      <c r="BT29" s="449"/>
      <c r="BU29" s="450"/>
      <c r="BV29" s="448">
        <v>389703</v>
      </c>
      <c r="BW29" s="449"/>
      <c r="BX29" s="449"/>
      <c r="BY29" s="449"/>
      <c r="BZ29" s="449"/>
      <c r="CA29" s="449"/>
      <c r="CB29" s="449"/>
      <c r="CC29" s="450"/>
      <c r="CD29" s="359"/>
      <c r="CE29" s="526"/>
      <c r="CF29" s="526"/>
      <c r="CG29" s="526"/>
      <c r="CH29" s="526"/>
      <c r="CI29" s="526"/>
      <c r="CJ29" s="526"/>
      <c r="CK29" s="526"/>
      <c r="CL29" s="526"/>
      <c r="CM29" s="526"/>
      <c r="CN29" s="526"/>
      <c r="CO29" s="526"/>
      <c r="CP29" s="526"/>
      <c r="CQ29" s="526"/>
      <c r="CR29" s="526"/>
      <c r="CS29" s="527"/>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c r="A30" s="140"/>
      <c r="B30" s="553"/>
      <c r="C30" s="554"/>
      <c r="D30" s="555"/>
      <c r="E30" s="471"/>
      <c r="F30" s="472"/>
      <c r="G30" s="472"/>
      <c r="H30" s="472"/>
      <c r="I30" s="472"/>
      <c r="J30" s="472"/>
      <c r="K30" s="473"/>
      <c r="L30" s="583"/>
      <c r="M30" s="584"/>
      <c r="N30" s="584"/>
      <c r="O30" s="584"/>
      <c r="P30" s="585"/>
      <c r="Q30" s="583"/>
      <c r="R30" s="584"/>
      <c r="S30" s="584"/>
      <c r="T30" s="584"/>
      <c r="U30" s="584"/>
      <c r="V30" s="585"/>
      <c r="W30" s="586" t="s">
        <v>118</v>
      </c>
      <c r="X30" s="587"/>
      <c r="Y30" s="587"/>
      <c r="Z30" s="587"/>
      <c r="AA30" s="587"/>
      <c r="AB30" s="587"/>
      <c r="AC30" s="587"/>
      <c r="AD30" s="587"/>
      <c r="AE30" s="587"/>
      <c r="AF30" s="587"/>
      <c r="AG30" s="588"/>
      <c r="AH30" s="533">
        <v>97.4</v>
      </c>
      <c r="AI30" s="534"/>
      <c r="AJ30" s="534"/>
      <c r="AK30" s="534"/>
      <c r="AL30" s="534"/>
      <c r="AM30" s="534"/>
      <c r="AN30" s="534"/>
      <c r="AO30" s="534"/>
      <c r="AP30" s="534"/>
      <c r="AQ30" s="534"/>
      <c r="AR30" s="534"/>
      <c r="AS30" s="534"/>
      <c r="AT30" s="534"/>
      <c r="AU30" s="534"/>
      <c r="AV30" s="534"/>
      <c r="AW30" s="534"/>
      <c r="AX30" s="536"/>
      <c r="AY30" s="595"/>
      <c r="AZ30" s="596"/>
      <c r="BA30" s="596"/>
      <c r="BB30" s="597"/>
      <c r="BC30" s="575" t="s">
        <v>119</v>
      </c>
      <c r="BD30" s="576"/>
      <c r="BE30" s="576"/>
      <c r="BF30" s="576"/>
      <c r="BG30" s="576"/>
      <c r="BH30" s="576"/>
      <c r="BI30" s="576"/>
      <c r="BJ30" s="576"/>
      <c r="BK30" s="576"/>
      <c r="BL30" s="576"/>
      <c r="BM30" s="577"/>
      <c r="BN30" s="578">
        <v>1013239</v>
      </c>
      <c r="BO30" s="579"/>
      <c r="BP30" s="579"/>
      <c r="BQ30" s="579"/>
      <c r="BR30" s="579"/>
      <c r="BS30" s="579"/>
      <c r="BT30" s="579"/>
      <c r="BU30" s="580"/>
      <c r="BV30" s="578">
        <v>926850</v>
      </c>
      <c r="BW30" s="579"/>
      <c r="BX30" s="579"/>
      <c r="BY30" s="579"/>
      <c r="BZ30" s="579"/>
      <c r="CA30" s="579"/>
      <c r="CB30" s="579"/>
      <c r="CC30" s="580"/>
      <c r="CD30" s="358"/>
      <c r="CE30" s="152"/>
      <c r="CF30" s="152"/>
      <c r="CG30" s="152"/>
      <c r="CH30" s="152"/>
      <c r="CI30" s="152"/>
      <c r="CJ30" s="152"/>
      <c r="CK30" s="152"/>
      <c r="CL30" s="152"/>
      <c r="CM30" s="152"/>
      <c r="CN30" s="152"/>
      <c r="CO30" s="152"/>
      <c r="CP30" s="152"/>
      <c r="CQ30" s="152"/>
      <c r="CR30" s="152"/>
      <c r="CS30" s="153"/>
      <c r="CT30" s="154"/>
      <c r="CU30" s="155"/>
      <c r="CV30" s="155"/>
      <c r="CW30" s="155"/>
      <c r="CX30" s="155"/>
      <c r="CY30" s="155"/>
      <c r="CZ30" s="155"/>
      <c r="DA30" s="156"/>
      <c r="DB30" s="154"/>
      <c r="DC30" s="155"/>
      <c r="DD30" s="155"/>
      <c r="DE30" s="155"/>
      <c r="DF30" s="155"/>
      <c r="DG30" s="155"/>
      <c r="DH30" s="155"/>
      <c r="DI30" s="156"/>
      <c r="DJ30" s="139"/>
      <c r="DK30" s="139"/>
      <c r="DL30" s="139"/>
      <c r="DM30" s="139"/>
      <c r="DN30" s="139"/>
      <c r="DO30" s="139"/>
    </row>
    <row r="31" spans="1:119" ht="13.5" customHeight="1">
      <c r="A31" s="140"/>
      <c r="B31" s="157"/>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9"/>
      <c r="DJ31" s="139"/>
      <c r="DK31" s="139"/>
      <c r="DL31" s="139"/>
      <c r="DM31" s="139"/>
      <c r="DN31" s="139"/>
      <c r="DO31" s="139"/>
    </row>
    <row r="32" spans="1:119" ht="13.5" customHeight="1">
      <c r="A32" s="140"/>
      <c r="B32" s="160"/>
      <c r="C32" s="161" t="s">
        <v>414</v>
      </c>
      <c r="D32" s="161"/>
      <c r="E32" s="161"/>
      <c r="F32" s="158"/>
      <c r="G32" s="158"/>
      <c r="H32" s="158"/>
      <c r="I32" s="158"/>
      <c r="J32" s="158"/>
      <c r="K32" s="158"/>
      <c r="L32" s="158"/>
      <c r="M32" s="158"/>
      <c r="N32" s="158"/>
      <c r="O32" s="158"/>
      <c r="P32" s="158"/>
      <c r="Q32" s="158"/>
      <c r="R32" s="158"/>
      <c r="S32" s="158"/>
      <c r="T32" s="158"/>
      <c r="U32" s="158" t="s">
        <v>120</v>
      </c>
      <c r="V32" s="158"/>
      <c r="W32" s="158"/>
      <c r="X32" s="158"/>
      <c r="Y32" s="158"/>
      <c r="Z32" s="158"/>
      <c r="AA32" s="158"/>
      <c r="AB32" s="158"/>
      <c r="AC32" s="158"/>
      <c r="AD32" s="158"/>
      <c r="AE32" s="158"/>
      <c r="AF32" s="158"/>
      <c r="AG32" s="158"/>
      <c r="AH32" s="158"/>
      <c r="AI32" s="158"/>
      <c r="AJ32" s="158"/>
      <c r="AK32" s="158"/>
      <c r="AL32" s="158"/>
      <c r="AM32" s="162" t="s">
        <v>121</v>
      </c>
      <c r="AN32" s="158"/>
      <c r="AO32" s="158"/>
      <c r="AP32" s="158"/>
      <c r="AQ32" s="158"/>
      <c r="AR32" s="158"/>
      <c r="AS32" s="162"/>
      <c r="AT32" s="162"/>
      <c r="AU32" s="162"/>
      <c r="AV32" s="162"/>
      <c r="AW32" s="162"/>
      <c r="AX32" s="162"/>
      <c r="AY32" s="162"/>
      <c r="AZ32" s="162"/>
      <c r="BA32" s="162"/>
      <c r="BB32" s="158"/>
      <c r="BC32" s="162"/>
      <c r="BD32" s="158"/>
      <c r="BE32" s="162" t="s">
        <v>122</v>
      </c>
      <c r="BF32" s="158"/>
      <c r="BG32" s="158"/>
      <c r="BH32" s="158"/>
      <c r="BI32" s="158"/>
      <c r="BJ32" s="162"/>
      <c r="BK32" s="162"/>
      <c r="BL32" s="162"/>
      <c r="BM32" s="162"/>
      <c r="BN32" s="162"/>
      <c r="BO32" s="162"/>
      <c r="BP32" s="162"/>
      <c r="BQ32" s="162"/>
      <c r="BR32" s="158"/>
      <c r="BS32" s="158"/>
      <c r="BT32" s="158"/>
      <c r="BU32" s="158"/>
      <c r="BV32" s="158"/>
      <c r="BW32" s="158" t="s">
        <v>123</v>
      </c>
      <c r="BX32" s="158"/>
      <c r="BY32" s="158"/>
      <c r="BZ32" s="158"/>
      <c r="CA32" s="158"/>
      <c r="CB32" s="162"/>
      <c r="CC32" s="162"/>
      <c r="CD32" s="162"/>
      <c r="CE32" s="162"/>
      <c r="CF32" s="162"/>
      <c r="CG32" s="162"/>
      <c r="CH32" s="162"/>
      <c r="CI32" s="162"/>
      <c r="CJ32" s="162"/>
      <c r="CK32" s="162"/>
      <c r="CL32" s="162"/>
      <c r="CM32" s="162"/>
      <c r="CN32" s="162"/>
      <c r="CO32" s="162" t="s">
        <v>124</v>
      </c>
      <c r="CP32" s="162"/>
      <c r="CQ32" s="162"/>
      <c r="CR32" s="162"/>
      <c r="CS32" s="162"/>
      <c r="CT32" s="162"/>
      <c r="CU32" s="162"/>
      <c r="CV32" s="162"/>
      <c r="CW32" s="162"/>
      <c r="CX32" s="162"/>
      <c r="CY32" s="162"/>
      <c r="CZ32" s="162"/>
      <c r="DA32" s="162"/>
      <c r="DB32" s="162"/>
      <c r="DC32" s="162"/>
      <c r="DD32" s="162"/>
      <c r="DE32" s="162"/>
      <c r="DF32" s="162"/>
      <c r="DG32" s="162"/>
      <c r="DH32" s="162"/>
      <c r="DI32" s="159"/>
      <c r="DJ32" s="139"/>
      <c r="DK32" s="139"/>
      <c r="DL32" s="139"/>
      <c r="DM32" s="139"/>
      <c r="DN32" s="139"/>
      <c r="DO32" s="139"/>
    </row>
    <row r="33" spans="1:119" ht="13.5" customHeight="1">
      <c r="A33" s="140"/>
      <c r="B33" s="160"/>
      <c r="C33" s="435" t="s">
        <v>415</v>
      </c>
      <c r="D33" s="435"/>
      <c r="E33" s="406" t="s">
        <v>416</v>
      </c>
      <c r="F33" s="406"/>
      <c r="G33" s="406"/>
      <c r="H33" s="406"/>
      <c r="I33" s="406"/>
      <c r="J33" s="406"/>
      <c r="K33" s="406"/>
      <c r="L33" s="406"/>
      <c r="M33" s="406"/>
      <c r="N33" s="406"/>
      <c r="O33" s="406"/>
      <c r="P33" s="406"/>
      <c r="Q33" s="406"/>
      <c r="R33" s="406"/>
      <c r="S33" s="406"/>
      <c r="T33" s="355"/>
      <c r="U33" s="435" t="s">
        <v>415</v>
      </c>
      <c r="V33" s="435"/>
      <c r="W33" s="406" t="s">
        <v>416</v>
      </c>
      <c r="X33" s="406"/>
      <c r="Y33" s="406"/>
      <c r="Z33" s="406"/>
      <c r="AA33" s="406"/>
      <c r="AB33" s="406"/>
      <c r="AC33" s="406"/>
      <c r="AD33" s="406"/>
      <c r="AE33" s="406"/>
      <c r="AF33" s="406"/>
      <c r="AG33" s="406"/>
      <c r="AH33" s="406"/>
      <c r="AI33" s="406"/>
      <c r="AJ33" s="406"/>
      <c r="AK33" s="406"/>
      <c r="AL33" s="355"/>
      <c r="AM33" s="435" t="s">
        <v>415</v>
      </c>
      <c r="AN33" s="435"/>
      <c r="AO33" s="406" t="s">
        <v>416</v>
      </c>
      <c r="AP33" s="406"/>
      <c r="AQ33" s="406"/>
      <c r="AR33" s="406"/>
      <c r="AS33" s="406"/>
      <c r="AT33" s="406"/>
      <c r="AU33" s="406"/>
      <c r="AV33" s="406"/>
      <c r="AW33" s="406"/>
      <c r="AX33" s="406"/>
      <c r="AY33" s="406"/>
      <c r="AZ33" s="406"/>
      <c r="BA33" s="406"/>
      <c r="BB33" s="406"/>
      <c r="BC33" s="406"/>
      <c r="BD33" s="356"/>
      <c r="BE33" s="406" t="s">
        <v>125</v>
      </c>
      <c r="BF33" s="406"/>
      <c r="BG33" s="406" t="s">
        <v>126</v>
      </c>
      <c r="BH33" s="406"/>
      <c r="BI33" s="406"/>
      <c r="BJ33" s="406"/>
      <c r="BK33" s="406"/>
      <c r="BL33" s="406"/>
      <c r="BM33" s="406"/>
      <c r="BN33" s="406"/>
      <c r="BO33" s="406"/>
      <c r="BP33" s="406"/>
      <c r="BQ33" s="406"/>
      <c r="BR33" s="406"/>
      <c r="BS33" s="406"/>
      <c r="BT33" s="406"/>
      <c r="BU33" s="406"/>
      <c r="BV33" s="356"/>
      <c r="BW33" s="435" t="s">
        <v>125</v>
      </c>
      <c r="BX33" s="435"/>
      <c r="BY33" s="406" t="s">
        <v>417</v>
      </c>
      <c r="BZ33" s="406"/>
      <c r="CA33" s="406"/>
      <c r="CB33" s="406"/>
      <c r="CC33" s="406"/>
      <c r="CD33" s="406"/>
      <c r="CE33" s="406"/>
      <c r="CF33" s="406"/>
      <c r="CG33" s="406"/>
      <c r="CH33" s="406"/>
      <c r="CI33" s="406"/>
      <c r="CJ33" s="406"/>
      <c r="CK33" s="406"/>
      <c r="CL33" s="406"/>
      <c r="CM33" s="406"/>
      <c r="CN33" s="355"/>
      <c r="CO33" s="435" t="s">
        <v>415</v>
      </c>
      <c r="CP33" s="435"/>
      <c r="CQ33" s="406" t="s">
        <v>127</v>
      </c>
      <c r="CR33" s="406"/>
      <c r="CS33" s="406"/>
      <c r="CT33" s="406"/>
      <c r="CU33" s="406"/>
      <c r="CV33" s="406"/>
      <c r="CW33" s="406"/>
      <c r="CX33" s="406"/>
      <c r="CY33" s="406"/>
      <c r="CZ33" s="406"/>
      <c r="DA33" s="406"/>
      <c r="DB33" s="406"/>
      <c r="DC33" s="406"/>
      <c r="DD33" s="406"/>
      <c r="DE33" s="406"/>
      <c r="DF33" s="355"/>
      <c r="DG33" s="406" t="s">
        <v>418</v>
      </c>
      <c r="DH33" s="406"/>
      <c r="DI33" s="360"/>
      <c r="DJ33" s="139"/>
      <c r="DK33" s="139"/>
      <c r="DL33" s="139"/>
      <c r="DM33" s="139"/>
      <c r="DN33" s="139"/>
      <c r="DO33" s="139"/>
    </row>
    <row r="34" spans="1:119" ht="32.25" customHeight="1">
      <c r="A34" s="140"/>
      <c r="B34" s="160"/>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1"/>
      <c r="U34" s="598">
        <f>IF(W34="","",MAX(C34:D43)+1)</f>
        <v>2</v>
      </c>
      <c r="V34" s="598"/>
      <c r="W34" s="599" t="str">
        <f>IF('各会計、関係団体の財政状況及び健全化判断比率'!B28="","",'各会計、関係団体の財政状況及び健全化判断比率'!B28)</f>
        <v>国民健康保険特別会計</v>
      </c>
      <c r="X34" s="599"/>
      <c r="Y34" s="599"/>
      <c r="Z34" s="599"/>
      <c r="AA34" s="599"/>
      <c r="AB34" s="599"/>
      <c r="AC34" s="599"/>
      <c r="AD34" s="599"/>
      <c r="AE34" s="599"/>
      <c r="AF34" s="599"/>
      <c r="AG34" s="599"/>
      <c r="AH34" s="599"/>
      <c r="AI34" s="599"/>
      <c r="AJ34" s="599"/>
      <c r="AK34" s="599"/>
      <c r="AL34" s="161"/>
      <c r="AM34" s="598">
        <f>IF(AO34="","",MAX(C34:D43,U34:V43)+1)</f>
        <v>5</v>
      </c>
      <c r="AN34" s="598"/>
      <c r="AO34" s="599" t="str">
        <f>IF('各会計、関係団体の財政状況及び健全化判断比率'!B31="","",'各会計、関係団体の財政状況及び健全化判断比率'!B31)</f>
        <v>水道事業会計</v>
      </c>
      <c r="AP34" s="599"/>
      <c r="AQ34" s="599"/>
      <c r="AR34" s="599"/>
      <c r="AS34" s="599"/>
      <c r="AT34" s="599"/>
      <c r="AU34" s="599"/>
      <c r="AV34" s="599"/>
      <c r="AW34" s="599"/>
      <c r="AX34" s="599"/>
      <c r="AY34" s="599"/>
      <c r="AZ34" s="599"/>
      <c r="BA34" s="599"/>
      <c r="BB34" s="599"/>
      <c r="BC34" s="599"/>
      <c r="BD34" s="161"/>
      <c r="BE34" s="598">
        <f>IF(BG34="","",MAX(C34:D43,U34:V43,AM34:AN43)+1)</f>
        <v>6</v>
      </c>
      <c r="BF34" s="598"/>
      <c r="BG34" s="599" t="str">
        <f>IF('各会計、関係団体の財政状況及び健全化判断比率'!B32="","",'各会計、関係団体の財政状況及び健全化判断比率'!B32)</f>
        <v>簡易水道特別会計</v>
      </c>
      <c r="BH34" s="599"/>
      <c r="BI34" s="599"/>
      <c r="BJ34" s="599"/>
      <c r="BK34" s="599"/>
      <c r="BL34" s="599"/>
      <c r="BM34" s="599"/>
      <c r="BN34" s="599"/>
      <c r="BO34" s="599"/>
      <c r="BP34" s="599"/>
      <c r="BQ34" s="599"/>
      <c r="BR34" s="599"/>
      <c r="BS34" s="599"/>
      <c r="BT34" s="599"/>
      <c r="BU34" s="599"/>
      <c r="BV34" s="161"/>
      <c r="BW34" s="598">
        <f>IF(BY34="","",MAX(C34:D43,U34:V43,AM34:AN43,BE34:BF43)+1)</f>
        <v>9</v>
      </c>
      <c r="BX34" s="598"/>
      <c r="BY34" s="599" t="str">
        <f>IF('各会計、関係団体の財政状況及び健全化判断比率'!B68="","",'各会計、関係団体の財政状況及び健全化判断比率'!B68)</f>
        <v>酒田地区広域行政組合</v>
      </c>
      <c r="BZ34" s="599"/>
      <c r="CA34" s="599"/>
      <c r="CB34" s="599"/>
      <c r="CC34" s="599"/>
      <c r="CD34" s="599"/>
      <c r="CE34" s="599"/>
      <c r="CF34" s="599"/>
      <c r="CG34" s="599"/>
      <c r="CH34" s="599"/>
      <c r="CI34" s="599"/>
      <c r="CJ34" s="599"/>
      <c r="CK34" s="599"/>
      <c r="CL34" s="599"/>
      <c r="CM34" s="599"/>
      <c r="CN34" s="161"/>
      <c r="CO34" s="598">
        <f>IF(CQ34="","",MAX(C34:D43,U34:V43,AM34:AN43,BE34:BF43,BW34:BX43)+1)</f>
        <v>19</v>
      </c>
      <c r="CP34" s="598"/>
      <c r="CQ34" s="599" t="str">
        <f>IF('各会計、関係団体の財政状況及び健全化判断比率'!BS7="","",'各会計、関係団体の財政状況及び健全化判断比率'!BS7)</f>
        <v>遊佐町総合交流促進施設</v>
      </c>
      <c r="CR34" s="599"/>
      <c r="CS34" s="599"/>
      <c r="CT34" s="599"/>
      <c r="CU34" s="599"/>
      <c r="CV34" s="599"/>
      <c r="CW34" s="599"/>
      <c r="CX34" s="599"/>
      <c r="CY34" s="599"/>
      <c r="CZ34" s="599"/>
      <c r="DA34" s="599"/>
      <c r="DB34" s="599"/>
      <c r="DC34" s="599"/>
      <c r="DD34" s="599"/>
      <c r="DE34" s="599"/>
      <c r="DF34" s="158"/>
      <c r="DG34" s="600" t="str">
        <f>IF('各会計、関係団体の財政状況及び健全化判断比率'!BR7="","",'各会計、関係団体の財政状況及び健全化判断比率'!BR7)</f>
        <v/>
      </c>
      <c r="DH34" s="600"/>
      <c r="DI34" s="360"/>
      <c r="DJ34" s="139"/>
      <c r="DK34" s="139"/>
      <c r="DL34" s="139"/>
      <c r="DM34" s="139"/>
      <c r="DN34" s="139"/>
      <c r="DO34" s="139"/>
    </row>
    <row r="35" spans="1:119" ht="32.25" customHeight="1">
      <c r="A35" s="140"/>
      <c r="B35" s="160"/>
      <c r="C35" s="598" t="str">
        <f>IF(E35="","",C34+1)</f>
        <v/>
      </c>
      <c r="D35" s="598"/>
      <c r="E35" s="599" t="str">
        <f>IF('各会計、関係団体の財政状況及び健全化判断比率'!B8="","",'各会計、関係団体の財政状況及び健全化判断比率'!B8)</f>
        <v/>
      </c>
      <c r="F35" s="599"/>
      <c r="G35" s="599"/>
      <c r="H35" s="599"/>
      <c r="I35" s="599"/>
      <c r="J35" s="599"/>
      <c r="K35" s="599"/>
      <c r="L35" s="599"/>
      <c r="M35" s="599"/>
      <c r="N35" s="599"/>
      <c r="O35" s="599"/>
      <c r="P35" s="599"/>
      <c r="Q35" s="599"/>
      <c r="R35" s="599"/>
      <c r="S35" s="599"/>
      <c r="T35" s="161"/>
      <c r="U35" s="598">
        <f>IF(W35="","",U34+1)</f>
        <v>3</v>
      </c>
      <c r="V35" s="598"/>
      <c r="W35" s="599" t="str">
        <f>IF('各会計、関係団体の財政状況及び健全化判断比率'!B29="","",'各会計、関係団体の財政状況及び健全化判断比率'!B29)</f>
        <v>介護保険特別会計</v>
      </c>
      <c r="X35" s="599"/>
      <c r="Y35" s="599"/>
      <c r="Z35" s="599"/>
      <c r="AA35" s="599"/>
      <c r="AB35" s="599"/>
      <c r="AC35" s="599"/>
      <c r="AD35" s="599"/>
      <c r="AE35" s="599"/>
      <c r="AF35" s="599"/>
      <c r="AG35" s="599"/>
      <c r="AH35" s="599"/>
      <c r="AI35" s="599"/>
      <c r="AJ35" s="599"/>
      <c r="AK35" s="599"/>
      <c r="AL35" s="161"/>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1"/>
      <c r="BE35" s="598">
        <f t="shared" ref="BE35:BE43" si="1">IF(BG35="","",BE34+1)</f>
        <v>7</v>
      </c>
      <c r="BF35" s="598"/>
      <c r="BG35" s="599" t="str">
        <f>IF('各会計、関係団体の財政状況及び健全化判断比率'!B33="","",'各会計、関係団体の財政状況及び健全化判断比率'!B33)</f>
        <v>公共下水道事業特別会計</v>
      </c>
      <c r="BH35" s="599"/>
      <c r="BI35" s="599"/>
      <c r="BJ35" s="599"/>
      <c r="BK35" s="599"/>
      <c r="BL35" s="599"/>
      <c r="BM35" s="599"/>
      <c r="BN35" s="599"/>
      <c r="BO35" s="599"/>
      <c r="BP35" s="599"/>
      <c r="BQ35" s="599"/>
      <c r="BR35" s="599"/>
      <c r="BS35" s="599"/>
      <c r="BT35" s="599"/>
      <c r="BU35" s="599"/>
      <c r="BV35" s="161"/>
      <c r="BW35" s="598">
        <f t="shared" ref="BW35:BW43" si="2">IF(BY35="","",BW34+1)</f>
        <v>10</v>
      </c>
      <c r="BX35" s="598"/>
      <c r="BY35" s="599" t="str">
        <f>IF('各会計、関係団体の財政状況及び健全化判断比率'!B69="","",'各会計、関係団体の財政状況及び健全化判断比率'!B69)</f>
        <v>庄内広域行政組合（普通会計分）</v>
      </c>
      <c r="BZ35" s="599"/>
      <c r="CA35" s="599"/>
      <c r="CB35" s="599"/>
      <c r="CC35" s="599"/>
      <c r="CD35" s="599"/>
      <c r="CE35" s="599"/>
      <c r="CF35" s="599"/>
      <c r="CG35" s="599"/>
      <c r="CH35" s="599"/>
      <c r="CI35" s="599"/>
      <c r="CJ35" s="599"/>
      <c r="CK35" s="599"/>
      <c r="CL35" s="599"/>
      <c r="CM35" s="599"/>
      <c r="CN35" s="161"/>
      <c r="CO35" s="598" t="str">
        <f t="shared" ref="CO35:CO43" si="3">IF(CQ35="","",CO34+1)</f>
        <v/>
      </c>
      <c r="CP35" s="598"/>
      <c r="CQ35" s="599" t="str">
        <f>IF('各会計、関係団体の財政状況及び健全化判断比率'!BS8="","",'各会計、関係団体の財政状況及び健全化判断比率'!BS8)</f>
        <v/>
      </c>
      <c r="CR35" s="599"/>
      <c r="CS35" s="599"/>
      <c r="CT35" s="599"/>
      <c r="CU35" s="599"/>
      <c r="CV35" s="599"/>
      <c r="CW35" s="599"/>
      <c r="CX35" s="599"/>
      <c r="CY35" s="599"/>
      <c r="CZ35" s="599"/>
      <c r="DA35" s="599"/>
      <c r="DB35" s="599"/>
      <c r="DC35" s="599"/>
      <c r="DD35" s="599"/>
      <c r="DE35" s="599"/>
      <c r="DF35" s="158"/>
      <c r="DG35" s="600" t="str">
        <f>IF('各会計、関係団体の財政状況及び健全化判断比率'!BR8="","",'各会計、関係団体の財政状況及び健全化判断比率'!BR8)</f>
        <v/>
      </c>
      <c r="DH35" s="600"/>
      <c r="DI35" s="360"/>
      <c r="DJ35" s="139"/>
      <c r="DK35" s="139"/>
      <c r="DL35" s="139"/>
      <c r="DM35" s="139"/>
      <c r="DN35" s="139"/>
      <c r="DO35" s="139"/>
    </row>
    <row r="36" spans="1:119" ht="32.25" customHeight="1">
      <c r="A36" s="140"/>
      <c r="B36" s="160"/>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1"/>
      <c r="U36" s="598">
        <f t="shared" ref="U36:U43" si="4">IF(W36="","",U35+1)</f>
        <v>4</v>
      </c>
      <c r="V36" s="598"/>
      <c r="W36" s="599" t="str">
        <f>IF('各会計、関係団体の財政状況及び健全化判断比率'!B30="","",'各会計、関係団体の財政状況及び健全化判断比率'!B30)</f>
        <v>後期高齢者医療特別会計</v>
      </c>
      <c r="X36" s="599"/>
      <c r="Y36" s="599"/>
      <c r="Z36" s="599"/>
      <c r="AA36" s="599"/>
      <c r="AB36" s="599"/>
      <c r="AC36" s="599"/>
      <c r="AD36" s="599"/>
      <c r="AE36" s="599"/>
      <c r="AF36" s="599"/>
      <c r="AG36" s="599"/>
      <c r="AH36" s="599"/>
      <c r="AI36" s="599"/>
      <c r="AJ36" s="599"/>
      <c r="AK36" s="599"/>
      <c r="AL36" s="161"/>
      <c r="AM36" s="598" t="str">
        <f t="shared" si="0"/>
        <v/>
      </c>
      <c r="AN36" s="598"/>
      <c r="AO36" s="599"/>
      <c r="AP36" s="599"/>
      <c r="AQ36" s="599"/>
      <c r="AR36" s="599"/>
      <c r="AS36" s="599"/>
      <c r="AT36" s="599"/>
      <c r="AU36" s="599"/>
      <c r="AV36" s="599"/>
      <c r="AW36" s="599"/>
      <c r="AX36" s="599"/>
      <c r="AY36" s="599"/>
      <c r="AZ36" s="599"/>
      <c r="BA36" s="599"/>
      <c r="BB36" s="599"/>
      <c r="BC36" s="599"/>
      <c r="BD36" s="161"/>
      <c r="BE36" s="598">
        <f t="shared" si="1"/>
        <v>8</v>
      </c>
      <c r="BF36" s="598"/>
      <c r="BG36" s="599" t="str">
        <f>IF('各会計、関係団体の財政状況及び健全化判断比率'!B34="","",'各会計、関係団体の財政状況及び健全化判断比率'!B34)</f>
        <v>地域集落排水事業特別会計</v>
      </c>
      <c r="BH36" s="599"/>
      <c r="BI36" s="599"/>
      <c r="BJ36" s="599"/>
      <c r="BK36" s="599"/>
      <c r="BL36" s="599"/>
      <c r="BM36" s="599"/>
      <c r="BN36" s="599"/>
      <c r="BO36" s="599"/>
      <c r="BP36" s="599"/>
      <c r="BQ36" s="599"/>
      <c r="BR36" s="599"/>
      <c r="BS36" s="599"/>
      <c r="BT36" s="599"/>
      <c r="BU36" s="599"/>
      <c r="BV36" s="161"/>
      <c r="BW36" s="598">
        <f t="shared" si="2"/>
        <v>11</v>
      </c>
      <c r="BX36" s="598"/>
      <c r="BY36" s="599" t="str">
        <f>IF('各会計、関係団体の財政状況及び健全化判断比率'!B70="","",'各会計、関係団体の財政状況及び健全化判断比率'!B70)</f>
        <v>庄内広域行政組合（青果市場事業特別会計分）</v>
      </c>
      <c r="BZ36" s="599"/>
      <c r="CA36" s="599"/>
      <c r="CB36" s="599"/>
      <c r="CC36" s="599"/>
      <c r="CD36" s="599"/>
      <c r="CE36" s="599"/>
      <c r="CF36" s="599"/>
      <c r="CG36" s="599"/>
      <c r="CH36" s="599"/>
      <c r="CI36" s="599"/>
      <c r="CJ36" s="599"/>
      <c r="CK36" s="599"/>
      <c r="CL36" s="599"/>
      <c r="CM36" s="599"/>
      <c r="CN36" s="161"/>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F36" s="158"/>
      <c r="DG36" s="600" t="str">
        <f>IF('各会計、関係団体の財政状況及び健全化判断比率'!BR9="","",'各会計、関係団体の財政状況及び健全化判断比率'!BR9)</f>
        <v/>
      </c>
      <c r="DH36" s="600"/>
      <c r="DI36" s="360"/>
      <c r="DJ36" s="139"/>
      <c r="DK36" s="139"/>
      <c r="DL36" s="139"/>
      <c r="DM36" s="139"/>
      <c r="DN36" s="139"/>
      <c r="DO36" s="139"/>
    </row>
    <row r="37" spans="1:119" ht="32.25" customHeight="1">
      <c r="A37" s="140"/>
      <c r="B37" s="160"/>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1"/>
      <c r="U37" s="598" t="str">
        <f t="shared" si="4"/>
        <v/>
      </c>
      <c r="V37" s="598"/>
      <c r="W37" s="599"/>
      <c r="X37" s="599"/>
      <c r="Y37" s="599"/>
      <c r="Z37" s="599"/>
      <c r="AA37" s="599"/>
      <c r="AB37" s="599"/>
      <c r="AC37" s="599"/>
      <c r="AD37" s="599"/>
      <c r="AE37" s="599"/>
      <c r="AF37" s="599"/>
      <c r="AG37" s="599"/>
      <c r="AH37" s="599"/>
      <c r="AI37" s="599"/>
      <c r="AJ37" s="599"/>
      <c r="AK37" s="599"/>
      <c r="AL37" s="161"/>
      <c r="AM37" s="598" t="str">
        <f t="shared" si="0"/>
        <v/>
      </c>
      <c r="AN37" s="598"/>
      <c r="AO37" s="599"/>
      <c r="AP37" s="599"/>
      <c r="AQ37" s="599"/>
      <c r="AR37" s="599"/>
      <c r="AS37" s="599"/>
      <c r="AT37" s="599"/>
      <c r="AU37" s="599"/>
      <c r="AV37" s="599"/>
      <c r="AW37" s="599"/>
      <c r="AX37" s="599"/>
      <c r="AY37" s="599"/>
      <c r="AZ37" s="599"/>
      <c r="BA37" s="599"/>
      <c r="BB37" s="599"/>
      <c r="BC37" s="599"/>
      <c r="BD37" s="161"/>
      <c r="BE37" s="598" t="str">
        <f t="shared" si="1"/>
        <v/>
      </c>
      <c r="BF37" s="598"/>
      <c r="BG37" s="599"/>
      <c r="BH37" s="599"/>
      <c r="BI37" s="599"/>
      <c r="BJ37" s="599"/>
      <c r="BK37" s="599"/>
      <c r="BL37" s="599"/>
      <c r="BM37" s="599"/>
      <c r="BN37" s="599"/>
      <c r="BO37" s="599"/>
      <c r="BP37" s="599"/>
      <c r="BQ37" s="599"/>
      <c r="BR37" s="599"/>
      <c r="BS37" s="599"/>
      <c r="BT37" s="599"/>
      <c r="BU37" s="599"/>
      <c r="BV37" s="161"/>
      <c r="BW37" s="598">
        <f t="shared" si="2"/>
        <v>12</v>
      </c>
      <c r="BX37" s="598"/>
      <c r="BY37" s="599" t="str">
        <f>IF('各会計、関係団体の財政状況及び健全化判断比率'!B71="","",'各会計、関係団体の財政状況及び健全化判断比率'!B71)</f>
        <v>庄内広域行政組合（庄内食肉流通センター事業特別会計分）</v>
      </c>
      <c r="BZ37" s="599"/>
      <c r="CA37" s="599"/>
      <c r="CB37" s="599"/>
      <c r="CC37" s="599"/>
      <c r="CD37" s="599"/>
      <c r="CE37" s="599"/>
      <c r="CF37" s="599"/>
      <c r="CG37" s="599"/>
      <c r="CH37" s="599"/>
      <c r="CI37" s="599"/>
      <c r="CJ37" s="599"/>
      <c r="CK37" s="599"/>
      <c r="CL37" s="599"/>
      <c r="CM37" s="599"/>
      <c r="CN37" s="161"/>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58"/>
      <c r="DG37" s="600" t="str">
        <f>IF('各会計、関係団体の財政状況及び健全化判断比率'!BR10="","",'各会計、関係団体の財政状況及び健全化判断比率'!BR10)</f>
        <v/>
      </c>
      <c r="DH37" s="600"/>
      <c r="DI37" s="360"/>
      <c r="DJ37" s="139"/>
      <c r="DK37" s="139"/>
      <c r="DL37" s="139"/>
      <c r="DM37" s="139"/>
      <c r="DN37" s="139"/>
      <c r="DO37" s="139"/>
    </row>
    <row r="38" spans="1:119" ht="32.25" customHeight="1">
      <c r="A38" s="140"/>
      <c r="B38" s="160"/>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1"/>
      <c r="U38" s="598" t="str">
        <f t="shared" si="4"/>
        <v/>
      </c>
      <c r="V38" s="598"/>
      <c r="W38" s="599"/>
      <c r="X38" s="599"/>
      <c r="Y38" s="599"/>
      <c r="Z38" s="599"/>
      <c r="AA38" s="599"/>
      <c r="AB38" s="599"/>
      <c r="AC38" s="599"/>
      <c r="AD38" s="599"/>
      <c r="AE38" s="599"/>
      <c r="AF38" s="599"/>
      <c r="AG38" s="599"/>
      <c r="AH38" s="599"/>
      <c r="AI38" s="599"/>
      <c r="AJ38" s="599"/>
      <c r="AK38" s="599"/>
      <c r="AL38" s="161"/>
      <c r="AM38" s="598" t="str">
        <f t="shared" si="0"/>
        <v/>
      </c>
      <c r="AN38" s="598"/>
      <c r="AO38" s="599"/>
      <c r="AP38" s="599"/>
      <c r="AQ38" s="599"/>
      <c r="AR38" s="599"/>
      <c r="AS38" s="599"/>
      <c r="AT38" s="599"/>
      <c r="AU38" s="599"/>
      <c r="AV38" s="599"/>
      <c r="AW38" s="599"/>
      <c r="AX38" s="599"/>
      <c r="AY38" s="599"/>
      <c r="AZ38" s="599"/>
      <c r="BA38" s="599"/>
      <c r="BB38" s="599"/>
      <c r="BC38" s="599"/>
      <c r="BD38" s="161"/>
      <c r="BE38" s="598" t="str">
        <f t="shared" si="1"/>
        <v/>
      </c>
      <c r="BF38" s="598"/>
      <c r="BG38" s="599"/>
      <c r="BH38" s="599"/>
      <c r="BI38" s="599"/>
      <c r="BJ38" s="599"/>
      <c r="BK38" s="599"/>
      <c r="BL38" s="599"/>
      <c r="BM38" s="599"/>
      <c r="BN38" s="599"/>
      <c r="BO38" s="599"/>
      <c r="BP38" s="599"/>
      <c r="BQ38" s="599"/>
      <c r="BR38" s="599"/>
      <c r="BS38" s="599"/>
      <c r="BT38" s="599"/>
      <c r="BU38" s="599"/>
      <c r="BV38" s="161"/>
      <c r="BW38" s="598">
        <f t="shared" si="2"/>
        <v>13</v>
      </c>
      <c r="BX38" s="598"/>
      <c r="BY38" s="599" t="str">
        <f>IF('各会計、関係団体の財政状況及び健全化判断比率'!B72="","",'各会計、関係団体の財政状況及び健全化判断比率'!B72)</f>
        <v>山形県消防補償等組合</v>
      </c>
      <c r="BZ38" s="599"/>
      <c r="CA38" s="599"/>
      <c r="CB38" s="599"/>
      <c r="CC38" s="599"/>
      <c r="CD38" s="599"/>
      <c r="CE38" s="599"/>
      <c r="CF38" s="599"/>
      <c r="CG38" s="599"/>
      <c r="CH38" s="599"/>
      <c r="CI38" s="599"/>
      <c r="CJ38" s="599"/>
      <c r="CK38" s="599"/>
      <c r="CL38" s="599"/>
      <c r="CM38" s="599"/>
      <c r="CN38" s="161"/>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58"/>
      <c r="DG38" s="600" t="str">
        <f>IF('各会計、関係団体の財政状況及び健全化判断比率'!BR11="","",'各会計、関係団体の財政状況及び健全化判断比率'!BR11)</f>
        <v/>
      </c>
      <c r="DH38" s="600"/>
      <c r="DI38" s="360"/>
      <c r="DJ38" s="139"/>
      <c r="DK38" s="139"/>
      <c r="DL38" s="139"/>
      <c r="DM38" s="139"/>
      <c r="DN38" s="139"/>
      <c r="DO38" s="139"/>
    </row>
    <row r="39" spans="1:119" ht="32.25" customHeight="1">
      <c r="A39" s="140"/>
      <c r="B39" s="160"/>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1"/>
      <c r="U39" s="598" t="str">
        <f t="shared" si="4"/>
        <v/>
      </c>
      <c r="V39" s="598"/>
      <c r="W39" s="599"/>
      <c r="X39" s="599"/>
      <c r="Y39" s="599"/>
      <c r="Z39" s="599"/>
      <c r="AA39" s="599"/>
      <c r="AB39" s="599"/>
      <c r="AC39" s="599"/>
      <c r="AD39" s="599"/>
      <c r="AE39" s="599"/>
      <c r="AF39" s="599"/>
      <c r="AG39" s="599"/>
      <c r="AH39" s="599"/>
      <c r="AI39" s="599"/>
      <c r="AJ39" s="599"/>
      <c r="AK39" s="599"/>
      <c r="AL39" s="161"/>
      <c r="AM39" s="598" t="str">
        <f t="shared" si="0"/>
        <v/>
      </c>
      <c r="AN39" s="598"/>
      <c r="AO39" s="599"/>
      <c r="AP39" s="599"/>
      <c r="AQ39" s="599"/>
      <c r="AR39" s="599"/>
      <c r="AS39" s="599"/>
      <c r="AT39" s="599"/>
      <c r="AU39" s="599"/>
      <c r="AV39" s="599"/>
      <c r="AW39" s="599"/>
      <c r="AX39" s="599"/>
      <c r="AY39" s="599"/>
      <c r="AZ39" s="599"/>
      <c r="BA39" s="599"/>
      <c r="BB39" s="599"/>
      <c r="BC39" s="599"/>
      <c r="BD39" s="161"/>
      <c r="BE39" s="598" t="str">
        <f t="shared" si="1"/>
        <v/>
      </c>
      <c r="BF39" s="598"/>
      <c r="BG39" s="599"/>
      <c r="BH39" s="599"/>
      <c r="BI39" s="599"/>
      <c r="BJ39" s="599"/>
      <c r="BK39" s="599"/>
      <c r="BL39" s="599"/>
      <c r="BM39" s="599"/>
      <c r="BN39" s="599"/>
      <c r="BO39" s="599"/>
      <c r="BP39" s="599"/>
      <c r="BQ39" s="599"/>
      <c r="BR39" s="599"/>
      <c r="BS39" s="599"/>
      <c r="BT39" s="599"/>
      <c r="BU39" s="599"/>
      <c r="BV39" s="161"/>
      <c r="BW39" s="598">
        <f t="shared" si="2"/>
        <v>14</v>
      </c>
      <c r="BX39" s="598"/>
      <c r="BY39" s="599" t="str">
        <f>IF('各会計、関係団体の財政状況及び健全化判断比率'!B73="","",'各会計、関係団体の財政状況及び健全化判断比率'!B73)</f>
        <v>山形県自治会館管理組合</v>
      </c>
      <c r="BZ39" s="599"/>
      <c r="CA39" s="599"/>
      <c r="CB39" s="599"/>
      <c r="CC39" s="599"/>
      <c r="CD39" s="599"/>
      <c r="CE39" s="599"/>
      <c r="CF39" s="599"/>
      <c r="CG39" s="599"/>
      <c r="CH39" s="599"/>
      <c r="CI39" s="599"/>
      <c r="CJ39" s="599"/>
      <c r="CK39" s="599"/>
      <c r="CL39" s="599"/>
      <c r="CM39" s="599"/>
      <c r="CN39" s="161"/>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58"/>
      <c r="DG39" s="600" t="str">
        <f>IF('各会計、関係団体の財政状況及び健全化判断比率'!BR12="","",'各会計、関係団体の財政状況及び健全化判断比率'!BR12)</f>
        <v/>
      </c>
      <c r="DH39" s="600"/>
      <c r="DI39" s="360"/>
      <c r="DJ39" s="139"/>
      <c r="DK39" s="139"/>
      <c r="DL39" s="139"/>
      <c r="DM39" s="139"/>
      <c r="DN39" s="139"/>
      <c r="DO39" s="139"/>
    </row>
    <row r="40" spans="1:119" ht="32.25" customHeight="1">
      <c r="A40" s="140"/>
      <c r="B40" s="160"/>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1"/>
      <c r="U40" s="598" t="str">
        <f t="shared" si="4"/>
        <v/>
      </c>
      <c r="V40" s="598"/>
      <c r="W40" s="599"/>
      <c r="X40" s="599"/>
      <c r="Y40" s="599"/>
      <c r="Z40" s="599"/>
      <c r="AA40" s="599"/>
      <c r="AB40" s="599"/>
      <c r="AC40" s="599"/>
      <c r="AD40" s="599"/>
      <c r="AE40" s="599"/>
      <c r="AF40" s="599"/>
      <c r="AG40" s="599"/>
      <c r="AH40" s="599"/>
      <c r="AI40" s="599"/>
      <c r="AJ40" s="599"/>
      <c r="AK40" s="599"/>
      <c r="AL40" s="161"/>
      <c r="AM40" s="598" t="str">
        <f t="shared" si="0"/>
        <v/>
      </c>
      <c r="AN40" s="598"/>
      <c r="AO40" s="599"/>
      <c r="AP40" s="599"/>
      <c r="AQ40" s="599"/>
      <c r="AR40" s="599"/>
      <c r="AS40" s="599"/>
      <c r="AT40" s="599"/>
      <c r="AU40" s="599"/>
      <c r="AV40" s="599"/>
      <c r="AW40" s="599"/>
      <c r="AX40" s="599"/>
      <c r="AY40" s="599"/>
      <c r="AZ40" s="599"/>
      <c r="BA40" s="599"/>
      <c r="BB40" s="599"/>
      <c r="BC40" s="599"/>
      <c r="BD40" s="161"/>
      <c r="BE40" s="598" t="str">
        <f t="shared" si="1"/>
        <v/>
      </c>
      <c r="BF40" s="598"/>
      <c r="BG40" s="599"/>
      <c r="BH40" s="599"/>
      <c r="BI40" s="599"/>
      <c r="BJ40" s="599"/>
      <c r="BK40" s="599"/>
      <c r="BL40" s="599"/>
      <c r="BM40" s="599"/>
      <c r="BN40" s="599"/>
      <c r="BO40" s="599"/>
      <c r="BP40" s="599"/>
      <c r="BQ40" s="599"/>
      <c r="BR40" s="599"/>
      <c r="BS40" s="599"/>
      <c r="BT40" s="599"/>
      <c r="BU40" s="599"/>
      <c r="BV40" s="161"/>
      <c r="BW40" s="598">
        <f t="shared" si="2"/>
        <v>15</v>
      </c>
      <c r="BX40" s="598"/>
      <c r="BY40" s="599" t="str">
        <f>IF('各会計、関係団体の財政状況及び健全化判断比率'!B74="","",'各会計、関係団体の財政状況及び健全化判断比率'!B74)</f>
        <v>山形県市町村職員退職手当組合</v>
      </c>
      <c r="BZ40" s="599"/>
      <c r="CA40" s="599"/>
      <c r="CB40" s="599"/>
      <c r="CC40" s="599"/>
      <c r="CD40" s="599"/>
      <c r="CE40" s="599"/>
      <c r="CF40" s="599"/>
      <c r="CG40" s="599"/>
      <c r="CH40" s="599"/>
      <c r="CI40" s="599"/>
      <c r="CJ40" s="599"/>
      <c r="CK40" s="599"/>
      <c r="CL40" s="599"/>
      <c r="CM40" s="599"/>
      <c r="CN40" s="161"/>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58"/>
      <c r="DG40" s="600" t="str">
        <f>IF('各会計、関係団体の財政状況及び健全化判断比率'!BR13="","",'各会計、関係団体の財政状況及び健全化判断比率'!BR13)</f>
        <v/>
      </c>
      <c r="DH40" s="600"/>
      <c r="DI40" s="360"/>
      <c r="DJ40" s="139"/>
      <c r="DK40" s="139"/>
      <c r="DL40" s="139"/>
      <c r="DM40" s="139"/>
      <c r="DN40" s="139"/>
      <c r="DO40" s="139"/>
    </row>
    <row r="41" spans="1:119" ht="32.25" customHeight="1">
      <c r="A41" s="140"/>
      <c r="B41" s="160"/>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1"/>
      <c r="U41" s="598" t="str">
        <f t="shared" si="4"/>
        <v/>
      </c>
      <c r="V41" s="598"/>
      <c r="W41" s="599"/>
      <c r="X41" s="599"/>
      <c r="Y41" s="599"/>
      <c r="Z41" s="599"/>
      <c r="AA41" s="599"/>
      <c r="AB41" s="599"/>
      <c r="AC41" s="599"/>
      <c r="AD41" s="599"/>
      <c r="AE41" s="599"/>
      <c r="AF41" s="599"/>
      <c r="AG41" s="599"/>
      <c r="AH41" s="599"/>
      <c r="AI41" s="599"/>
      <c r="AJ41" s="599"/>
      <c r="AK41" s="599"/>
      <c r="AL41" s="161"/>
      <c r="AM41" s="598" t="str">
        <f t="shared" si="0"/>
        <v/>
      </c>
      <c r="AN41" s="598"/>
      <c r="AO41" s="599"/>
      <c r="AP41" s="599"/>
      <c r="AQ41" s="599"/>
      <c r="AR41" s="599"/>
      <c r="AS41" s="599"/>
      <c r="AT41" s="599"/>
      <c r="AU41" s="599"/>
      <c r="AV41" s="599"/>
      <c r="AW41" s="599"/>
      <c r="AX41" s="599"/>
      <c r="AY41" s="599"/>
      <c r="AZ41" s="599"/>
      <c r="BA41" s="599"/>
      <c r="BB41" s="599"/>
      <c r="BC41" s="599"/>
      <c r="BD41" s="161"/>
      <c r="BE41" s="598" t="str">
        <f t="shared" si="1"/>
        <v/>
      </c>
      <c r="BF41" s="598"/>
      <c r="BG41" s="599"/>
      <c r="BH41" s="599"/>
      <c r="BI41" s="599"/>
      <c r="BJ41" s="599"/>
      <c r="BK41" s="599"/>
      <c r="BL41" s="599"/>
      <c r="BM41" s="599"/>
      <c r="BN41" s="599"/>
      <c r="BO41" s="599"/>
      <c r="BP41" s="599"/>
      <c r="BQ41" s="599"/>
      <c r="BR41" s="599"/>
      <c r="BS41" s="599"/>
      <c r="BT41" s="599"/>
      <c r="BU41" s="599"/>
      <c r="BV41" s="161"/>
      <c r="BW41" s="598">
        <f t="shared" si="2"/>
        <v>16</v>
      </c>
      <c r="BX41" s="598"/>
      <c r="BY41" s="599" t="str">
        <f>IF('各会計、関係団体の財政状況及び健全化判断比率'!B75="","",'各会計、関係団体の財政状況及び健全化判断比率'!B75)</f>
        <v>山形県市町村交通災害共済組合</v>
      </c>
      <c r="BZ41" s="599"/>
      <c r="CA41" s="599"/>
      <c r="CB41" s="599"/>
      <c r="CC41" s="599"/>
      <c r="CD41" s="599"/>
      <c r="CE41" s="599"/>
      <c r="CF41" s="599"/>
      <c r="CG41" s="599"/>
      <c r="CH41" s="599"/>
      <c r="CI41" s="599"/>
      <c r="CJ41" s="599"/>
      <c r="CK41" s="599"/>
      <c r="CL41" s="599"/>
      <c r="CM41" s="599"/>
      <c r="CN41" s="161"/>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58"/>
      <c r="DG41" s="600" t="str">
        <f>IF('各会計、関係団体の財政状況及び健全化判断比率'!BR14="","",'各会計、関係団体の財政状況及び健全化判断比率'!BR14)</f>
        <v/>
      </c>
      <c r="DH41" s="600"/>
      <c r="DI41" s="360"/>
      <c r="DJ41" s="139"/>
      <c r="DK41" s="139"/>
      <c r="DL41" s="139"/>
      <c r="DM41" s="139"/>
      <c r="DN41" s="139"/>
      <c r="DO41" s="139"/>
    </row>
    <row r="42" spans="1:119" ht="32.25" customHeight="1">
      <c r="A42" s="139"/>
      <c r="B42" s="160"/>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1"/>
      <c r="U42" s="598" t="str">
        <f t="shared" si="4"/>
        <v/>
      </c>
      <c r="V42" s="598"/>
      <c r="W42" s="599"/>
      <c r="X42" s="599"/>
      <c r="Y42" s="599"/>
      <c r="Z42" s="599"/>
      <c r="AA42" s="599"/>
      <c r="AB42" s="599"/>
      <c r="AC42" s="599"/>
      <c r="AD42" s="599"/>
      <c r="AE42" s="599"/>
      <c r="AF42" s="599"/>
      <c r="AG42" s="599"/>
      <c r="AH42" s="599"/>
      <c r="AI42" s="599"/>
      <c r="AJ42" s="599"/>
      <c r="AK42" s="599"/>
      <c r="AL42" s="161"/>
      <c r="AM42" s="598" t="str">
        <f t="shared" si="0"/>
        <v/>
      </c>
      <c r="AN42" s="598"/>
      <c r="AO42" s="599"/>
      <c r="AP42" s="599"/>
      <c r="AQ42" s="599"/>
      <c r="AR42" s="599"/>
      <c r="AS42" s="599"/>
      <c r="AT42" s="599"/>
      <c r="AU42" s="599"/>
      <c r="AV42" s="599"/>
      <c r="AW42" s="599"/>
      <c r="AX42" s="599"/>
      <c r="AY42" s="599"/>
      <c r="AZ42" s="599"/>
      <c r="BA42" s="599"/>
      <c r="BB42" s="599"/>
      <c r="BC42" s="599"/>
      <c r="BD42" s="161"/>
      <c r="BE42" s="598" t="str">
        <f t="shared" si="1"/>
        <v/>
      </c>
      <c r="BF42" s="598"/>
      <c r="BG42" s="599"/>
      <c r="BH42" s="599"/>
      <c r="BI42" s="599"/>
      <c r="BJ42" s="599"/>
      <c r="BK42" s="599"/>
      <c r="BL42" s="599"/>
      <c r="BM42" s="599"/>
      <c r="BN42" s="599"/>
      <c r="BO42" s="599"/>
      <c r="BP42" s="599"/>
      <c r="BQ42" s="599"/>
      <c r="BR42" s="599"/>
      <c r="BS42" s="599"/>
      <c r="BT42" s="599"/>
      <c r="BU42" s="599"/>
      <c r="BV42" s="161"/>
      <c r="BW42" s="598">
        <f t="shared" si="2"/>
        <v>17</v>
      </c>
      <c r="BX42" s="598"/>
      <c r="BY42" s="599" t="str">
        <f>IF('各会計、関係団体の財政状況及び健全化判断比率'!B76="","",'各会計、関係団体の財政状況及び健全化判断比率'!B76)</f>
        <v>山形県後期高齢者医療広域連合（普通会計分）</v>
      </c>
      <c r="BZ42" s="599"/>
      <c r="CA42" s="599"/>
      <c r="CB42" s="599"/>
      <c r="CC42" s="599"/>
      <c r="CD42" s="599"/>
      <c r="CE42" s="599"/>
      <c r="CF42" s="599"/>
      <c r="CG42" s="599"/>
      <c r="CH42" s="599"/>
      <c r="CI42" s="599"/>
      <c r="CJ42" s="599"/>
      <c r="CK42" s="599"/>
      <c r="CL42" s="599"/>
      <c r="CM42" s="599"/>
      <c r="CN42" s="161"/>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58"/>
      <c r="DG42" s="600" t="str">
        <f>IF('各会計、関係団体の財政状況及び健全化判断比率'!BR15="","",'各会計、関係団体の財政状況及び健全化判断比率'!BR15)</f>
        <v/>
      </c>
      <c r="DH42" s="600"/>
      <c r="DI42" s="360"/>
      <c r="DJ42" s="139"/>
      <c r="DK42" s="139"/>
      <c r="DL42" s="139"/>
      <c r="DM42" s="139"/>
      <c r="DN42" s="139"/>
      <c r="DO42" s="139"/>
    </row>
    <row r="43" spans="1:119" ht="32.25" customHeight="1">
      <c r="A43" s="139"/>
      <c r="B43" s="160"/>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1"/>
      <c r="U43" s="598" t="str">
        <f t="shared" si="4"/>
        <v/>
      </c>
      <c r="V43" s="598"/>
      <c r="W43" s="599"/>
      <c r="X43" s="599"/>
      <c r="Y43" s="599"/>
      <c r="Z43" s="599"/>
      <c r="AA43" s="599"/>
      <c r="AB43" s="599"/>
      <c r="AC43" s="599"/>
      <c r="AD43" s="599"/>
      <c r="AE43" s="599"/>
      <c r="AF43" s="599"/>
      <c r="AG43" s="599"/>
      <c r="AH43" s="599"/>
      <c r="AI43" s="599"/>
      <c r="AJ43" s="599"/>
      <c r="AK43" s="599"/>
      <c r="AL43" s="161"/>
      <c r="AM43" s="598" t="str">
        <f t="shared" si="0"/>
        <v/>
      </c>
      <c r="AN43" s="598"/>
      <c r="AO43" s="599"/>
      <c r="AP43" s="599"/>
      <c r="AQ43" s="599"/>
      <c r="AR43" s="599"/>
      <c r="AS43" s="599"/>
      <c r="AT43" s="599"/>
      <c r="AU43" s="599"/>
      <c r="AV43" s="599"/>
      <c r="AW43" s="599"/>
      <c r="AX43" s="599"/>
      <c r="AY43" s="599"/>
      <c r="AZ43" s="599"/>
      <c r="BA43" s="599"/>
      <c r="BB43" s="599"/>
      <c r="BC43" s="599"/>
      <c r="BD43" s="161"/>
      <c r="BE43" s="598" t="str">
        <f t="shared" si="1"/>
        <v/>
      </c>
      <c r="BF43" s="598"/>
      <c r="BG43" s="599"/>
      <c r="BH43" s="599"/>
      <c r="BI43" s="599"/>
      <c r="BJ43" s="599"/>
      <c r="BK43" s="599"/>
      <c r="BL43" s="599"/>
      <c r="BM43" s="599"/>
      <c r="BN43" s="599"/>
      <c r="BO43" s="599"/>
      <c r="BP43" s="599"/>
      <c r="BQ43" s="599"/>
      <c r="BR43" s="599"/>
      <c r="BS43" s="599"/>
      <c r="BT43" s="599"/>
      <c r="BU43" s="599"/>
      <c r="BV43" s="161"/>
      <c r="BW43" s="598">
        <f t="shared" si="2"/>
        <v>18</v>
      </c>
      <c r="BX43" s="598"/>
      <c r="BY43" s="599" t="str">
        <f>IF('各会計、関係団体の財政状況及び健全化判断比率'!B77="","",'各会計、関係団体の財政状況及び健全化判断比率'!B77)</f>
        <v>山形県後期高齢者医療広域連合（事業会計分）</v>
      </c>
      <c r="BZ43" s="599"/>
      <c r="CA43" s="599"/>
      <c r="CB43" s="599"/>
      <c r="CC43" s="599"/>
      <c r="CD43" s="599"/>
      <c r="CE43" s="599"/>
      <c r="CF43" s="599"/>
      <c r="CG43" s="599"/>
      <c r="CH43" s="599"/>
      <c r="CI43" s="599"/>
      <c r="CJ43" s="599"/>
      <c r="CK43" s="599"/>
      <c r="CL43" s="599"/>
      <c r="CM43" s="599"/>
      <c r="CN43" s="161"/>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58"/>
      <c r="DG43" s="600" t="str">
        <f>IF('各会計、関係団体の財政状況及び健全化判断比率'!BR16="","",'各会計、関係団体の財政状況及び健全化判断比率'!BR16)</f>
        <v/>
      </c>
      <c r="DH43" s="600"/>
      <c r="DI43" s="360"/>
      <c r="DJ43" s="139"/>
      <c r="DK43" s="139"/>
      <c r="DL43" s="139"/>
      <c r="DM43" s="139"/>
      <c r="DN43" s="139"/>
      <c r="DO43" s="139"/>
    </row>
    <row r="44" spans="1:119" ht="13.5" customHeight="1" thickBot="1">
      <c r="A44" s="139"/>
      <c r="B44" s="163"/>
      <c r="C44" s="164"/>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4"/>
      <c r="DA44" s="164"/>
      <c r="DB44" s="164"/>
      <c r="DC44" s="164"/>
      <c r="DD44" s="164"/>
      <c r="DE44" s="164"/>
      <c r="DF44" s="164"/>
      <c r="DG44" s="164"/>
      <c r="DH44" s="164"/>
      <c r="DI44" s="165"/>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128</v>
      </c>
      <c r="C46" s="139"/>
      <c r="D46" s="139"/>
      <c r="E46" s="139" t="s">
        <v>129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130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131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66" t="s">
        <v>132</v>
      </c>
    </row>
    <row r="50" spans="5:5">
      <c r="E50" s="141" t="s">
        <v>419</v>
      </c>
    </row>
    <row r="51" spans="5:5">
      <c r="E51" s="141" t="s">
        <v>420</v>
      </c>
    </row>
    <row r="52" spans="5:5">
      <c r="E52" s="141" t="s">
        <v>421</v>
      </c>
    </row>
    <row r="53" spans="5:5"/>
    <row r="54" spans="5:5"/>
    <row r="55" spans="5:5"/>
    <row r="56" spans="5:5"/>
    <row r="57" spans="5:5" hidden="1"/>
    <row r="58" spans="5:5" hidden="1"/>
    <row r="59" spans="5:5" hidden="1"/>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75" zoomScaleNormal="75" zoomScaleSheetLayoutView="100" workbookViewId="0">
      <selection activeCell="S50" sqref="S50"/>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554</v>
      </c>
      <c r="K32" s="22"/>
      <c r="L32" s="22"/>
      <c r="M32" s="22"/>
      <c r="N32" s="22"/>
      <c r="O32" s="22"/>
      <c r="P32" s="22"/>
    </row>
    <row r="33" spans="1:16" ht="39" customHeight="1" thickBot="1">
      <c r="A33" s="22"/>
      <c r="B33" s="25" t="s">
        <v>5</v>
      </c>
      <c r="C33" s="26"/>
      <c r="D33" s="26"/>
      <c r="E33" s="27" t="s">
        <v>1</v>
      </c>
      <c r="F33" s="28" t="s">
        <v>334</v>
      </c>
      <c r="G33" s="29" t="s">
        <v>335</v>
      </c>
      <c r="H33" s="29" t="s">
        <v>336</v>
      </c>
      <c r="I33" s="29" t="s">
        <v>337</v>
      </c>
      <c r="J33" s="30" t="s">
        <v>338</v>
      </c>
      <c r="K33" s="22"/>
      <c r="L33" s="22"/>
      <c r="M33" s="22"/>
      <c r="N33" s="22"/>
      <c r="O33" s="22"/>
      <c r="P33" s="22"/>
    </row>
    <row r="34" spans="1:16" ht="39" customHeight="1">
      <c r="A34" s="22"/>
      <c r="B34" s="31"/>
      <c r="C34" s="1184" t="s">
        <v>339</v>
      </c>
      <c r="D34" s="1184"/>
      <c r="E34" s="1185"/>
      <c r="F34" s="32">
        <v>8.9700000000000006</v>
      </c>
      <c r="G34" s="33">
        <v>7.12</v>
      </c>
      <c r="H34" s="33">
        <v>6.52</v>
      </c>
      <c r="I34" s="33">
        <v>6.69</v>
      </c>
      <c r="J34" s="34">
        <v>9.2200000000000006</v>
      </c>
      <c r="K34" s="22"/>
      <c r="L34" s="22"/>
      <c r="M34" s="22"/>
      <c r="N34" s="22"/>
      <c r="O34" s="22"/>
      <c r="P34" s="22"/>
    </row>
    <row r="35" spans="1:16" ht="39" customHeight="1">
      <c r="A35" s="22"/>
      <c r="B35" s="35"/>
      <c r="C35" s="1178" t="s">
        <v>340</v>
      </c>
      <c r="D35" s="1179"/>
      <c r="E35" s="1180"/>
      <c r="F35" s="36">
        <v>8.83</v>
      </c>
      <c r="G35" s="37">
        <v>8.7899999999999991</v>
      </c>
      <c r="H35" s="37">
        <v>8.5500000000000007</v>
      </c>
      <c r="I35" s="37">
        <v>8.17</v>
      </c>
      <c r="J35" s="38">
        <v>8.23</v>
      </c>
      <c r="K35" s="22"/>
      <c r="L35" s="22"/>
      <c r="M35" s="22"/>
      <c r="N35" s="22"/>
      <c r="O35" s="22"/>
      <c r="P35" s="22"/>
    </row>
    <row r="36" spans="1:16" ht="39" customHeight="1">
      <c r="A36" s="22"/>
      <c r="B36" s="35"/>
      <c r="C36" s="1178" t="s">
        <v>341</v>
      </c>
      <c r="D36" s="1179"/>
      <c r="E36" s="1180"/>
      <c r="F36" s="36">
        <v>3.14</v>
      </c>
      <c r="G36" s="37">
        <v>3.53</v>
      </c>
      <c r="H36" s="37">
        <v>4.18</v>
      </c>
      <c r="I36" s="37">
        <v>3.61</v>
      </c>
      <c r="J36" s="38">
        <v>5.17</v>
      </c>
      <c r="K36" s="22"/>
      <c r="L36" s="22"/>
      <c r="M36" s="22"/>
      <c r="N36" s="22"/>
      <c r="O36" s="22"/>
      <c r="P36" s="22"/>
    </row>
    <row r="37" spans="1:16" ht="39" customHeight="1">
      <c r="A37" s="22"/>
      <c r="B37" s="35"/>
      <c r="C37" s="1178" t="s">
        <v>342</v>
      </c>
      <c r="D37" s="1179"/>
      <c r="E37" s="1180"/>
      <c r="F37" s="36">
        <v>1.18</v>
      </c>
      <c r="G37" s="37">
        <v>1.35</v>
      </c>
      <c r="H37" s="37">
        <v>1.44</v>
      </c>
      <c r="I37" s="37">
        <v>1.55</v>
      </c>
      <c r="J37" s="38">
        <v>1.4</v>
      </c>
      <c r="K37" s="22"/>
      <c r="L37" s="22"/>
      <c r="M37" s="22"/>
      <c r="N37" s="22"/>
      <c r="O37" s="22"/>
      <c r="P37" s="22"/>
    </row>
    <row r="38" spans="1:16" ht="39" customHeight="1">
      <c r="A38" s="22"/>
      <c r="B38" s="35"/>
      <c r="C38" s="1178" t="s">
        <v>343</v>
      </c>
      <c r="D38" s="1179"/>
      <c r="E38" s="1180"/>
      <c r="F38" s="36">
        <v>0.72</v>
      </c>
      <c r="G38" s="37">
        <v>0.91</v>
      </c>
      <c r="H38" s="37">
        <v>0.55000000000000004</v>
      </c>
      <c r="I38" s="37">
        <v>0.9</v>
      </c>
      <c r="J38" s="38">
        <v>1.1399999999999999</v>
      </c>
      <c r="K38" s="22"/>
      <c r="L38" s="22"/>
      <c r="M38" s="22"/>
      <c r="N38" s="22"/>
      <c r="O38" s="22"/>
      <c r="P38" s="22"/>
    </row>
    <row r="39" spans="1:16" ht="39" customHeight="1">
      <c r="A39" s="22"/>
      <c r="B39" s="35"/>
      <c r="C39" s="1178" t="s">
        <v>344</v>
      </c>
      <c r="D39" s="1179"/>
      <c r="E39" s="1180"/>
      <c r="F39" s="36">
        <v>0.54</v>
      </c>
      <c r="G39" s="37">
        <v>0.02</v>
      </c>
      <c r="H39" s="37">
        <v>7.0000000000000007E-2</v>
      </c>
      <c r="I39" s="37">
        <v>0.11</v>
      </c>
      <c r="J39" s="38">
        <v>0.15</v>
      </c>
      <c r="K39" s="22"/>
      <c r="L39" s="22"/>
      <c r="M39" s="22"/>
      <c r="N39" s="22"/>
      <c r="O39" s="22"/>
      <c r="P39" s="22"/>
    </row>
    <row r="40" spans="1:16" ht="39" customHeight="1">
      <c r="A40" s="22"/>
      <c r="B40" s="35"/>
      <c r="C40" s="1178" t="s">
        <v>345</v>
      </c>
      <c r="D40" s="1179"/>
      <c r="E40" s="1180"/>
      <c r="F40" s="36">
        <v>0.09</v>
      </c>
      <c r="G40" s="37">
        <v>0.06</v>
      </c>
      <c r="H40" s="37">
        <v>0.05</v>
      </c>
      <c r="I40" s="37">
        <v>0.08</v>
      </c>
      <c r="J40" s="38">
        <v>0.11</v>
      </c>
      <c r="K40" s="22"/>
      <c r="L40" s="22"/>
      <c r="M40" s="22"/>
      <c r="N40" s="22"/>
      <c r="O40" s="22"/>
      <c r="P40" s="22"/>
    </row>
    <row r="41" spans="1:16" ht="39" customHeight="1">
      <c r="A41" s="22"/>
      <c r="B41" s="35"/>
      <c r="C41" s="1178" t="s">
        <v>346</v>
      </c>
      <c r="D41" s="1179"/>
      <c r="E41" s="1180"/>
      <c r="F41" s="36">
        <v>0.18</v>
      </c>
      <c r="G41" s="37">
        <v>0.15</v>
      </c>
      <c r="H41" s="37">
        <v>0.05</v>
      </c>
      <c r="I41" s="37">
        <v>0.08</v>
      </c>
      <c r="J41" s="38">
        <v>7.0000000000000007E-2</v>
      </c>
      <c r="K41" s="22"/>
      <c r="L41" s="22"/>
      <c r="M41" s="22"/>
      <c r="N41" s="22"/>
      <c r="O41" s="22"/>
      <c r="P41" s="22"/>
    </row>
    <row r="42" spans="1:16" ht="39" customHeight="1">
      <c r="A42" s="22"/>
      <c r="B42" s="39"/>
      <c r="C42" s="1178" t="s">
        <v>347</v>
      </c>
      <c r="D42" s="1179"/>
      <c r="E42" s="1180"/>
      <c r="F42" s="36" t="s">
        <v>299</v>
      </c>
      <c r="G42" s="37" t="s">
        <v>299</v>
      </c>
      <c r="H42" s="37" t="s">
        <v>299</v>
      </c>
      <c r="I42" s="37" t="s">
        <v>299</v>
      </c>
      <c r="J42" s="38" t="s">
        <v>299</v>
      </c>
      <c r="K42" s="22"/>
      <c r="L42" s="22"/>
      <c r="M42" s="22"/>
      <c r="N42" s="22"/>
      <c r="O42" s="22"/>
      <c r="P42" s="22"/>
    </row>
    <row r="43" spans="1:16" ht="39" customHeight="1" thickBot="1">
      <c r="A43" s="22"/>
      <c r="B43" s="40"/>
      <c r="C43" s="1181" t="s">
        <v>348</v>
      </c>
      <c r="D43" s="1182"/>
      <c r="E43" s="1183"/>
      <c r="F43" s="41" t="s">
        <v>299</v>
      </c>
      <c r="G43" s="42" t="s">
        <v>299</v>
      </c>
      <c r="H43" s="42" t="s">
        <v>299</v>
      </c>
      <c r="I43" s="42" t="s">
        <v>299</v>
      </c>
      <c r="J43" s="43" t="s">
        <v>299</v>
      </c>
      <c r="K43" s="22"/>
      <c r="L43" s="22"/>
      <c r="M43" s="22"/>
      <c r="N43" s="22"/>
      <c r="O43" s="22"/>
      <c r="P43" s="22"/>
    </row>
    <row r="44" spans="1:16" ht="39" customHeight="1">
      <c r="A44" s="22"/>
      <c r="B44" s="44" t="s">
        <v>555</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topLeftCell="A7" zoomScale="75" zoomScaleNormal="75" zoomScaleSheetLayoutView="55" workbookViewId="0">
      <selection activeCell="S50" sqref="S50"/>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6</v>
      </c>
      <c r="P43" s="48"/>
      <c r="Q43" s="48"/>
      <c r="R43" s="48"/>
      <c r="S43" s="48"/>
      <c r="T43" s="48"/>
      <c r="U43" s="48"/>
    </row>
    <row r="44" spans="1:21" ht="30.75" customHeight="1" thickBot="1">
      <c r="A44" s="48"/>
      <c r="B44" s="51" t="s">
        <v>7</v>
      </c>
      <c r="C44" s="52"/>
      <c r="D44" s="52"/>
      <c r="E44" s="53"/>
      <c r="F44" s="53"/>
      <c r="G44" s="53"/>
      <c r="H44" s="53"/>
      <c r="I44" s="53"/>
      <c r="J44" s="54" t="s">
        <v>1</v>
      </c>
      <c r="K44" s="55" t="s">
        <v>334</v>
      </c>
      <c r="L44" s="56" t="s">
        <v>335</v>
      </c>
      <c r="M44" s="56" t="s">
        <v>336</v>
      </c>
      <c r="N44" s="56" t="s">
        <v>337</v>
      </c>
      <c r="O44" s="57" t="s">
        <v>338</v>
      </c>
      <c r="P44" s="48"/>
      <c r="Q44" s="48"/>
      <c r="R44" s="48"/>
      <c r="S44" s="48"/>
      <c r="T44" s="48"/>
      <c r="U44" s="48"/>
    </row>
    <row r="45" spans="1:21" ht="30.75" customHeight="1">
      <c r="A45" s="48"/>
      <c r="B45" s="1194" t="s">
        <v>556</v>
      </c>
      <c r="C45" s="1195"/>
      <c r="D45" s="58"/>
      <c r="E45" s="1200" t="s">
        <v>8</v>
      </c>
      <c r="F45" s="1200"/>
      <c r="G45" s="1200"/>
      <c r="H45" s="1200"/>
      <c r="I45" s="1200"/>
      <c r="J45" s="1201"/>
      <c r="K45" s="59">
        <v>733</v>
      </c>
      <c r="L45" s="60">
        <v>729</v>
      </c>
      <c r="M45" s="60">
        <v>730</v>
      </c>
      <c r="N45" s="60">
        <v>705</v>
      </c>
      <c r="O45" s="61">
        <v>646</v>
      </c>
      <c r="P45" s="48"/>
      <c r="Q45" s="48"/>
      <c r="R45" s="48"/>
      <c r="S45" s="48"/>
      <c r="T45" s="48"/>
      <c r="U45" s="48"/>
    </row>
    <row r="46" spans="1:21" ht="30.75" customHeight="1">
      <c r="A46" s="48"/>
      <c r="B46" s="1196"/>
      <c r="C46" s="1197"/>
      <c r="D46" s="62"/>
      <c r="E46" s="1188" t="s">
        <v>557</v>
      </c>
      <c r="F46" s="1188"/>
      <c r="G46" s="1188"/>
      <c r="H46" s="1188"/>
      <c r="I46" s="1188"/>
      <c r="J46" s="1189"/>
      <c r="K46" s="63" t="s">
        <v>299</v>
      </c>
      <c r="L46" s="64" t="s">
        <v>299</v>
      </c>
      <c r="M46" s="64" t="s">
        <v>299</v>
      </c>
      <c r="N46" s="64" t="s">
        <v>299</v>
      </c>
      <c r="O46" s="65" t="s">
        <v>299</v>
      </c>
      <c r="P46" s="48"/>
      <c r="Q46" s="48"/>
      <c r="R46" s="48"/>
      <c r="S46" s="48"/>
      <c r="T46" s="48"/>
      <c r="U46" s="48"/>
    </row>
    <row r="47" spans="1:21" ht="30.75" customHeight="1">
      <c r="A47" s="48"/>
      <c r="B47" s="1196"/>
      <c r="C47" s="1197"/>
      <c r="D47" s="62"/>
      <c r="E47" s="1188" t="s">
        <v>558</v>
      </c>
      <c r="F47" s="1188"/>
      <c r="G47" s="1188"/>
      <c r="H47" s="1188"/>
      <c r="I47" s="1188"/>
      <c r="J47" s="1189"/>
      <c r="K47" s="63" t="s">
        <v>299</v>
      </c>
      <c r="L47" s="64" t="s">
        <v>299</v>
      </c>
      <c r="M47" s="64" t="s">
        <v>299</v>
      </c>
      <c r="N47" s="64" t="s">
        <v>299</v>
      </c>
      <c r="O47" s="65" t="s">
        <v>299</v>
      </c>
      <c r="P47" s="48"/>
      <c r="Q47" s="48"/>
      <c r="R47" s="48"/>
      <c r="S47" s="48"/>
      <c r="T47" s="48"/>
      <c r="U47" s="48"/>
    </row>
    <row r="48" spans="1:21" ht="30.75" customHeight="1">
      <c r="A48" s="48"/>
      <c r="B48" s="1196"/>
      <c r="C48" s="1197"/>
      <c r="D48" s="62"/>
      <c r="E48" s="1188" t="s">
        <v>9</v>
      </c>
      <c r="F48" s="1188"/>
      <c r="G48" s="1188"/>
      <c r="H48" s="1188"/>
      <c r="I48" s="1188"/>
      <c r="J48" s="1189"/>
      <c r="K48" s="63">
        <v>333</v>
      </c>
      <c r="L48" s="64">
        <v>339</v>
      </c>
      <c r="M48" s="64">
        <v>362</v>
      </c>
      <c r="N48" s="64">
        <v>366</v>
      </c>
      <c r="O48" s="65">
        <v>438</v>
      </c>
      <c r="P48" s="48"/>
      <c r="Q48" s="48"/>
      <c r="R48" s="48"/>
      <c r="S48" s="48"/>
      <c r="T48" s="48"/>
      <c r="U48" s="48"/>
    </row>
    <row r="49" spans="1:21" ht="30.75" customHeight="1">
      <c r="A49" s="48"/>
      <c r="B49" s="1196"/>
      <c r="C49" s="1197"/>
      <c r="D49" s="62"/>
      <c r="E49" s="1188" t="s">
        <v>10</v>
      </c>
      <c r="F49" s="1188"/>
      <c r="G49" s="1188"/>
      <c r="H49" s="1188"/>
      <c r="I49" s="1188"/>
      <c r="J49" s="1189"/>
      <c r="K49" s="63">
        <v>52</v>
      </c>
      <c r="L49" s="64">
        <v>51</v>
      </c>
      <c r="M49" s="64">
        <v>47</v>
      </c>
      <c r="N49" s="64">
        <v>38</v>
      </c>
      <c r="O49" s="65">
        <v>21</v>
      </c>
      <c r="P49" s="48"/>
      <c r="Q49" s="48"/>
      <c r="R49" s="48"/>
      <c r="S49" s="48"/>
      <c r="T49" s="48"/>
      <c r="U49" s="48"/>
    </row>
    <row r="50" spans="1:21" ht="30.75" customHeight="1">
      <c r="A50" s="48"/>
      <c r="B50" s="1196"/>
      <c r="C50" s="1197"/>
      <c r="D50" s="62"/>
      <c r="E50" s="1188" t="s">
        <v>11</v>
      </c>
      <c r="F50" s="1188"/>
      <c r="G50" s="1188"/>
      <c r="H50" s="1188"/>
      <c r="I50" s="1188"/>
      <c r="J50" s="1189"/>
      <c r="K50" s="63">
        <v>17</v>
      </c>
      <c r="L50" s="64">
        <v>17</v>
      </c>
      <c r="M50" s="64">
        <v>17</v>
      </c>
      <c r="N50" s="64">
        <v>11</v>
      </c>
      <c r="O50" s="65" t="s">
        <v>299</v>
      </c>
      <c r="P50" s="48"/>
      <c r="Q50" s="48"/>
      <c r="R50" s="48"/>
      <c r="S50" s="48"/>
      <c r="T50" s="48"/>
      <c r="U50" s="48"/>
    </row>
    <row r="51" spans="1:21" ht="30.75" customHeight="1">
      <c r="A51" s="48"/>
      <c r="B51" s="1198"/>
      <c r="C51" s="1199"/>
      <c r="D51" s="66"/>
      <c r="E51" s="1188" t="s">
        <v>559</v>
      </c>
      <c r="F51" s="1188"/>
      <c r="G51" s="1188"/>
      <c r="H51" s="1188"/>
      <c r="I51" s="1188"/>
      <c r="J51" s="1189"/>
      <c r="K51" s="63" t="s">
        <v>299</v>
      </c>
      <c r="L51" s="64" t="s">
        <v>299</v>
      </c>
      <c r="M51" s="64" t="s">
        <v>299</v>
      </c>
      <c r="N51" s="64" t="s">
        <v>299</v>
      </c>
      <c r="O51" s="65" t="s">
        <v>299</v>
      </c>
      <c r="P51" s="48"/>
      <c r="Q51" s="48"/>
      <c r="R51" s="48"/>
      <c r="S51" s="48"/>
      <c r="T51" s="48"/>
      <c r="U51" s="48"/>
    </row>
    <row r="52" spans="1:21" ht="30.75" customHeight="1">
      <c r="A52" s="48"/>
      <c r="B52" s="1186" t="s">
        <v>560</v>
      </c>
      <c r="C52" s="1187"/>
      <c r="D52" s="66"/>
      <c r="E52" s="1188" t="s">
        <v>12</v>
      </c>
      <c r="F52" s="1188"/>
      <c r="G52" s="1188"/>
      <c r="H52" s="1188"/>
      <c r="I52" s="1188"/>
      <c r="J52" s="1189"/>
      <c r="K52" s="63">
        <v>756</v>
      </c>
      <c r="L52" s="64">
        <v>771</v>
      </c>
      <c r="M52" s="64">
        <v>808</v>
      </c>
      <c r="N52" s="64">
        <v>802</v>
      </c>
      <c r="O52" s="65">
        <v>789</v>
      </c>
      <c r="P52" s="48"/>
      <c r="Q52" s="48"/>
      <c r="R52" s="48"/>
      <c r="S52" s="48"/>
      <c r="T52" s="48"/>
      <c r="U52" s="48"/>
    </row>
    <row r="53" spans="1:21" ht="30.75" customHeight="1" thickBot="1">
      <c r="A53" s="48"/>
      <c r="B53" s="1190" t="s">
        <v>561</v>
      </c>
      <c r="C53" s="1191"/>
      <c r="D53" s="67"/>
      <c r="E53" s="1192" t="s">
        <v>562</v>
      </c>
      <c r="F53" s="1192"/>
      <c r="G53" s="1192"/>
      <c r="H53" s="1192"/>
      <c r="I53" s="1192"/>
      <c r="J53" s="1193"/>
      <c r="K53" s="68">
        <v>379</v>
      </c>
      <c r="L53" s="69">
        <v>365</v>
      </c>
      <c r="M53" s="69">
        <v>348</v>
      </c>
      <c r="N53" s="69">
        <v>318</v>
      </c>
      <c r="O53" s="70">
        <v>316</v>
      </c>
      <c r="P53" s="48"/>
      <c r="Q53" s="48"/>
      <c r="R53" s="48"/>
      <c r="S53" s="48"/>
      <c r="T53" s="48"/>
      <c r="U53" s="48"/>
    </row>
    <row r="54" spans="1:21" ht="24" customHeight="1">
      <c r="A54" s="48"/>
      <c r="B54" s="71" t="s">
        <v>563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75" zoomScaleNormal="75" zoomScaleSheetLayoutView="100" workbookViewId="0">
      <selection activeCell="S50" sqref="S50"/>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6</v>
      </c>
    </row>
    <row r="40" spans="2:13" ht="27.75" customHeight="1" thickBot="1">
      <c r="B40" s="74" t="s">
        <v>7</v>
      </c>
      <c r="C40" s="75"/>
      <c r="D40" s="75"/>
      <c r="E40" s="76"/>
      <c r="F40" s="76"/>
      <c r="G40" s="76"/>
      <c r="H40" s="77" t="s">
        <v>1</v>
      </c>
      <c r="I40" s="78" t="s">
        <v>334</v>
      </c>
      <c r="J40" s="79" t="s">
        <v>335</v>
      </c>
      <c r="K40" s="79" t="s">
        <v>336</v>
      </c>
      <c r="L40" s="79" t="s">
        <v>337</v>
      </c>
      <c r="M40" s="80" t="s">
        <v>338</v>
      </c>
    </row>
    <row r="41" spans="2:13" ht="27.75" customHeight="1">
      <c r="B41" s="1202" t="s">
        <v>564</v>
      </c>
      <c r="C41" s="1203"/>
      <c r="D41" s="81"/>
      <c r="E41" s="1208" t="s">
        <v>13</v>
      </c>
      <c r="F41" s="1208"/>
      <c r="G41" s="1208"/>
      <c r="H41" s="1209"/>
      <c r="I41" s="82">
        <v>7472</v>
      </c>
      <c r="J41" s="83">
        <v>7736</v>
      </c>
      <c r="K41" s="83">
        <v>7718</v>
      </c>
      <c r="L41" s="83">
        <v>7859</v>
      </c>
      <c r="M41" s="84">
        <v>8112</v>
      </c>
    </row>
    <row r="42" spans="2:13" ht="27.75" customHeight="1">
      <c r="B42" s="1204"/>
      <c r="C42" s="1205"/>
      <c r="D42" s="85"/>
      <c r="E42" s="1210" t="s">
        <v>14</v>
      </c>
      <c r="F42" s="1210"/>
      <c r="G42" s="1210"/>
      <c r="H42" s="1211"/>
      <c r="I42" s="86">
        <v>45</v>
      </c>
      <c r="J42" s="87">
        <v>28</v>
      </c>
      <c r="K42" s="87">
        <v>11</v>
      </c>
      <c r="L42" s="87" t="s">
        <v>299</v>
      </c>
      <c r="M42" s="88" t="s">
        <v>299</v>
      </c>
    </row>
    <row r="43" spans="2:13" ht="27.75" customHeight="1">
      <c r="B43" s="1204"/>
      <c r="C43" s="1205"/>
      <c r="D43" s="85"/>
      <c r="E43" s="1210" t="s">
        <v>15</v>
      </c>
      <c r="F43" s="1210"/>
      <c r="G43" s="1210"/>
      <c r="H43" s="1211"/>
      <c r="I43" s="86">
        <v>4697</v>
      </c>
      <c r="J43" s="87">
        <v>4654</v>
      </c>
      <c r="K43" s="87">
        <v>4603</v>
      </c>
      <c r="L43" s="87">
        <v>4477</v>
      </c>
      <c r="M43" s="88">
        <v>4595</v>
      </c>
    </row>
    <row r="44" spans="2:13" ht="27.75" customHeight="1">
      <c r="B44" s="1204"/>
      <c r="C44" s="1205"/>
      <c r="D44" s="85"/>
      <c r="E44" s="1210" t="s">
        <v>16</v>
      </c>
      <c r="F44" s="1210"/>
      <c r="G44" s="1210"/>
      <c r="H44" s="1211"/>
      <c r="I44" s="86">
        <v>164</v>
      </c>
      <c r="J44" s="87">
        <v>115</v>
      </c>
      <c r="K44" s="87">
        <v>73</v>
      </c>
      <c r="L44" s="87">
        <v>35</v>
      </c>
      <c r="M44" s="88">
        <v>15</v>
      </c>
    </row>
    <row r="45" spans="2:13" ht="27.75" customHeight="1">
      <c r="B45" s="1204"/>
      <c r="C45" s="1205"/>
      <c r="D45" s="85"/>
      <c r="E45" s="1210" t="s">
        <v>17</v>
      </c>
      <c r="F45" s="1210"/>
      <c r="G45" s="1210"/>
      <c r="H45" s="1211"/>
      <c r="I45" s="86">
        <v>1403</v>
      </c>
      <c r="J45" s="87">
        <v>1375</v>
      </c>
      <c r="K45" s="87">
        <v>1286</v>
      </c>
      <c r="L45" s="87">
        <v>1201</v>
      </c>
      <c r="M45" s="88">
        <v>1199</v>
      </c>
    </row>
    <row r="46" spans="2:13" ht="27.75" customHeight="1">
      <c r="B46" s="1204"/>
      <c r="C46" s="1205"/>
      <c r="D46" s="89"/>
      <c r="E46" s="1210" t="s">
        <v>18</v>
      </c>
      <c r="F46" s="1210"/>
      <c r="G46" s="1210"/>
      <c r="H46" s="1211"/>
      <c r="I46" s="86" t="s">
        <v>299</v>
      </c>
      <c r="J46" s="87" t="s">
        <v>299</v>
      </c>
      <c r="K46" s="87" t="s">
        <v>299</v>
      </c>
      <c r="L46" s="87" t="s">
        <v>299</v>
      </c>
      <c r="M46" s="88" t="s">
        <v>299</v>
      </c>
    </row>
    <row r="47" spans="2:13" ht="27.75" customHeight="1">
      <c r="B47" s="1204"/>
      <c r="C47" s="1205"/>
      <c r="D47" s="90"/>
      <c r="E47" s="1212" t="s">
        <v>565</v>
      </c>
      <c r="F47" s="1213"/>
      <c r="G47" s="1213"/>
      <c r="H47" s="1214"/>
      <c r="I47" s="86" t="s">
        <v>299</v>
      </c>
      <c r="J47" s="87" t="s">
        <v>299</v>
      </c>
      <c r="K47" s="87" t="s">
        <v>299</v>
      </c>
      <c r="L47" s="87" t="s">
        <v>299</v>
      </c>
      <c r="M47" s="88" t="s">
        <v>299</v>
      </c>
    </row>
    <row r="48" spans="2:13" ht="27.75" customHeight="1">
      <c r="B48" s="1204"/>
      <c r="C48" s="1205"/>
      <c r="D48" s="85"/>
      <c r="E48" s="1210" t="s">
        <v>19</v>
      </c>
      <c r="F48" s="1210"/>
      <c r="G48" s="1210"/>
      <c r="H48" s="1211"/>
      <c r="I48" s="86" t="s">
        <v>299</v>
      </c>
      <c r="J48" s="87" t="s">
        <v>299</v>
      </c>
      <c r="K48" s="87" t="s">
        <v>299</v>
      </c>
      <c r="L48" s="87" t="s">
        <v>299</v>
      </c>
      <c r="M48" s="88" t="s">
        <v>299</v>
      </c>
    </row>
    <row r="49" spans="2:13" ht="27.75" customHeight="1">
      <c r="B49" s="1206"/>
      <c r="C49" s="1207"/>
      <c r="D49" s="85"/>
      <c r="E49" s="1210" t="s">
        <v>20</v>
      </c>
      <c r="F49" s="1210"/>
      <c r="G49" s="1210"/>
      <c r="H49" s="1211"/>
      <c r="I49" s="86" t="s">
        <v>299</v>
      </c>
      <c r="J49" s="87" t="s">
        <v>299</v>
      </c>
      <c r="K49" s="87" t="s">
        <v>299</v>
      </c>
      <c r="L49" s="87" t="s">
        <v>299</v>
      </c>
      <c r="M49" s="88" t="s">
        <v>299</v>
      </c>
    </row>
    <row r="50" spans="2:13" ht="27.75" customHeight="1">
      <c r="B50" s="1215" t="s">
        <v>566</v>
      </c>
      <c r="C50" s="1216"/>
      <c r="D50" s="91"/>
      <c r="E50" s="1210" t="s">
        <v>21</v>
      </c>
      <c r="F50" s="1210"/>
      <c r="G50" s="1210"/>
      <c r="H50" s="1211"/>
      <c r="I50" s="86">
        <v>2562</v>
      </c>
      <c r="J50" s="87">
        <v>3069</v>
      </c>
      <c r="K50" s="87">
        <v>2969</v>
      </c>
      <c r="L50" s="87">
        <v>3167</v>
      </c>
      <c r="M50" s="88">
        <v>3040</v>
      </c>
    </row>
    <row r="51" spans="2:13" ht="27.75" customHeight="1">
      <c r="B51" s="1204"/>
      <c r="C51" s="1205"/>
      <c r="D51" s="85"/>
      <c r="E51" s="1210" t="s">
        <v>22</v>
      </c>
      <c r="F51" s="1210"/>
      <c r="G51" s="1210"/>
      <c r="H51" s="1211"/>
      <c r="I51" s="86">
        <v>204</v>
      </c>
      <c r="J51" s="87">
        <v>176</v>
      </c>
      <c r="K51" s="87">
        <v>162</v>
      </c>
      <c r="L51" s="87">
        <v>145</v>
      </c>
      <c r="M51" s="88">
        <v>132</v>
      </c>
    </row>
    <row r="52" spans="2:13" ht="27.75" customHeight="1">
      <c r="B52" s="1206"/>
      <c r="C52" s="1207"/>
      <c r="D52" s="85"/>
      <c r="E52" s="1210" t="s">
        <v>23</v>
      </c>
      <c r="F52" s="1210"/>
      <c r="G52" s="1210"/>
      <c r="H52" s="1211"/>
      <c r="I52" s="86">
        <v>8463</v>
      </c>
      <c r="J52" s="87">
        <v>8736</v>
      </c>
      <c r="K52" s="87">
        <v>8536</v>
      </c>
      <c r="L52" s="87">
        <v>8620</v>
      </c>
      <c r="M52" s="88">
        <v>8713</v>
      </c>
    </row>
    <row r="53" spans="2:13" ht="27.75" customHeight="1" thickBot="1">
      <c r="B53" s="1217" t="s">
        <v>567</v>
      </c>
      <c r="C53" s="1218"/>
      <c r="D53" s="92"/>
      <c r="E53" s="1219" t="s">
        <v>24</v>
      </c>
      <c r="F53" s="1219"/>
      <c r="G53" s="1219"/>
      <c r="H53" s="1220"/>
      <c r="I53" s="93">
        <v>2552</v>
      </c>
      <c r="J53" s="94">
        <v>1928</v>
      </c>
      <c r="K53" s="94">
        <v>2026</v>
      </c>
      <c r="L53" s="94">
        <v>1639</v>
      </c>
      <c r="M53" s="95">
        <v>2037</v>
      </c>
    </row>
    <row r="54" spans="2:13" ht="27.75" customHeight="1">
      <c r="B54" s="96" t="s">
        <v>25</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5" zoomScaleNormal="75" zoomScaleSheetLayoutView="55" workbookViewId="0"/>
  </sheetViews>
  <sheetFormatPr defaultColWidth="0" defaultRowHeight="13.5" customHeight="1" zeroHeight="1"/>
  <cols>
    <col min="1" max="1" width="6.375" style="226" customWidth="1"/>
    <col min="2" max="2" width="18.125" style="226" customWidth="1"/>
    <col min="3" max="3" width="22.625" style="226" customWidth="1"/>
    <col min="4" max="9" width="18.125" style="226" customWidth="1"/>
    <col min="10" max="10" width="22.75" style="226" customWidth="1"/>
    <col min="11" max="15" width="18.125" style="226" customWidth="1"/>
    <col min="16" max="16" width="6.125" style="233" customWidth="1"/>
    <col min="17" max="17" width="5.875" style="231" customWidth="1"/>
    <col min="18" max="18" width="19.125" style="226" hidden="1"/>
    <col min="19" max="23" width="12.625" style="226" hidden="1"/>
    <col min="24" max="257" width="8.625" style="226" hidden="1"/>
    <col min="258" max="263" width="14.875" style="226" hidden="1"/>
    <col min="264" max="265" width="15.875" style="226" hidden="1"/>
    <col min="266" max="271" width="16.125" style="226" hidden="1"/>
    <col min="272" max="272" width="6.125" style="226" hidden="1"/>
    <col min="273" max="273" width="3" style="226" hidden="1"/>
    <col min="274" max="513" width="8.625" style="226" hidden="1"/>
    <col min="514" max="519" width="14.875" style="226" hidden="1"/>
    <col min="520" max="521" width="15.875" style="226" hidden="1"/>
    <col min="522" max="527" width="16.125" style="226" hidden="1"/>
    <col min="528" max="528" width="6.125" style="226" hidden="1"/>
    <col min="529" max="529" width="3" style="226" hidden="1"/>
    <col min="530" max="769" width="8.625" style="226" hidden="1"/>
    <col min="770" max="775" width="14.875" style="226" hidden="1"/>
    <col min="776" max="777" width="15.875" style="226" hidden="1"/>
    <col min="778" max="783" width="16.125" style="226" hidden="1"/>
    <col min="784" max="784" width="6.125" style="226" hidden="1"/>
    <col min="785" max="785" width="3" style="226" hidden="1"/>
    <col min="786" max="1025" width="8.625" style="226" hidden="1"/>
    <col min="1026" max="1031" width="14.875" style="226" hidden="1"/>
    <col min="1032" max="1033" width="15.875" style="226" hidden="1"/>
    <col min="1034" max="1039" width="16.125" style="226" hidden="1"/>
    <col min="1040" max="1040" width="6.125" style="226" hidden="1"/>
    <col min="1041" max="1041" width="3" style="226" hidden="1"/>
    <col min="1042" max="1281" width="8.625" style="226" hidden="1"/>
    <col min="1282" max="1287" width="14.875" style="226" hidden="1"/>
    <col min="1288" max="1289" width="15.875" style="226" hidden="1"/>
    <col min="1290" max="1295" width="16.125" style="226" hidden="1"/>
    <col min="1296" max="1296" width="6.125" style="226" hidden="1"/>
    <col min="1297" max="1297" width="3" style="226" hidden="1"/>
    <col min="1298" max="1537" width="8.625" style="226" hidden="1"/>
    <col min="1538" max="1543" width="14.875" style="226" hidden="1"/>
    <col min="1544" max="1545" width="15.875" style="226" hidden="1"/>
    <col min="1546" max="1551" width="16.125" style="226" hidden="1"/>
    <col min="1552" max="1552" width="6.125" style="226" hidden="1"/>
    <col min="1553" max="1553" width="3" style="226" hidden="1"/>
    <col min="1554" max="1793" width="8.625" style="226" hidden="1"/>
    <col min="1794" max="1799" width="14.875" style="226" hidden="1"/>
    <col min="1800" max="1801" width="15.875" style="226" hidden="1"/>
    <col min="1802" max="1807" width="16.125" style="226" hidden="1"/>
    <col min="1808" max="1808" width="6.125" style="226" hidden="1"/>
    <col min="1809" max="1809" width="3" style="226" hidden="1"/>
    <col min="1810" max="2049" width="8.625" style="226" hidden="1"/>
    <col min="2050" max="2055" width="14.875" style="226" hidden="1"/>
    <col min="2056" max="2057" width="15.875" style="226" hidden="1"/>
    <col min="2058" max="2063" width="16.125" style="226" hidden="1"/>
    <col min="2064" max="2064" width="6.125" style="226" hidden="1"/>
    <col min="2065" max="2065" width="3" style="226" hidden="1"/>
    <col min="2066" max="2305" width="8.625" style="226" hidden="1"/>
    <col min="2306" max="2311" width="14.875" style="226" hidden="1"/>
    <col min="2312" max="2313" width="15.875" style="226" hidden="1"/>
    <col min="2314" max="2319" width="16.125" style="226" hidden="1"/>
    <col min="2320" max="2320" width="6.125" style="226" hidden="1"/>
    <col min="2321" max="2321" width="3" style="226" hidden="1"/>
    <col min="2322" max="2561" width="8.625" style="226" hidden="1"/>
    <col min="2562" max="2567" width="14.875" style="226" hidden="1"/>
    <col min="2568" max="2569" width="15.875" style="226" hidden="1"/>
    <col min="2570" max="2575" width="16.125" style="226" hidden="1"/>
    <col min="2576" max="2576" width="6.125" style="226" hidden="1"/>
    <col min="2577" max="2577" width="3" style="226" hidden="1"/>
    <col min="2578" max="2817" width="8.625" style="226" hidden="1"/>
    <col min="2818" max="2823" width="14.875" style="226" hidden="1"/>
    <col min="2824" max="2825" width="15.875" style="226" hidden="1"/>
    <col min="2826" max="2831" width="16.125" style="226" hidden="1"/>
    <col min="2832" max="2832" width="6.125" style="226" hidden="1"/>
    <col min="2833" max="2833" width="3" style="226" hidden="1"/>
    <col min="2834" max="3073" width="8.625" style="226" hidden="1"/>
    <col min="3074" max="3079" width="14.875" style="226" hidden="1"/>
    <col min="3080" max="3081" width="15.875" style="226" hidden="1"/>
    <col min="3082" max="3087" width="16.125" style="226" hidden="1"/>
    <col min="3088" max="3088" width="6.125" style="226" hidden="1"/>
    <col min="3089" max="3089" width="3" style="226" hidden="1"/>
    <col min="3090" max="3329" width="8.625" style="226" hidden="1"/>
    <col min="3330" max="3335" width="14.875" style="226" hidden="1"/>
    <col min="3336" max="3337" width="15.875" style="226" hidden="1"/>
    <col min="3338" max="3343" width="16.125" style="226" hidden="1"/>
    <col min="3344" max="3344" width="6.125" style="226" hidden="1"/>
    <col min="3345" max="3345" width="3" style="226" hidden="1"/>
    <col min="3346" max="3585" width="8.625" style="226" hidden="1"/>
    <col min="3586" max="3591" width="14.875" style="226" hidden="1"/>
    <col min="3592" max="3593" width="15.875" style="226" hidden="1"/>
    <col min="3594" max="3599" width="16.125" style="226" hidden="1"/>
    <col min="3600" max="3600" width="6.125" style="226" hidden="1"/>
    <col min="3601" max="3601" width="3" style="226" hidden="1"/>
    <col min="3602" max="3841" width="8.625" style="226" hidden="1"/>
    <col min="3842" max="3847" width="14.875" style="226" hidden="1"/>
    <col min="3848" max="3849" width="15.875" style="226" hidden="1"/>
    <col min="3850" max="3855" width="16.125" style="226" hidden="1"/>
    <col min="3856" max="3856" width="6.125" style="226" hidden="1"/>
    <col min="3857" max="3857" width="3" style="226" hidden="1"/>
    <col min="3858" max="4097" width="8.625" style="226" hidden="1"/>
    <col min="4098" max="4103" width="14.875" style="226" hidden="1"/>
    <col min="4104" max="4105" width="15.875" style="226" hidden="1"/>
    <col min="4106" max="4111" width="16.125" style="226" hidden="1"/>
    <col min="4112" max="4112" width="6.125" style="226" hidden="1"/>
    <col min="4113" max="4113" width="3" style="226" hidden="1"/>
    <col min="4114" max="4353" width="8.625" style="226" hidden="1"/>
    <col min="4354" max="4359" width="14.875" style="226" hidden="1"/>
    <col min="4360" max="4361" width="15.875" style="226" hidden="1"/>
    <col min="4362" max="4367" width="16.125" style="226" hidden="1"/>
    <col min="4368" max="4368" width="6.125" style="226" hidden="1"/>
    <col min="4369" max="4369" width="3" style="226" hidden="1"/>
    <col min="4370" max="4609" width="8.625" style="226" hidden="1"/>
    <col min="4610" max="4615" width="14.875" style="226" hidden="1"/>
    <col min="4616" max="4617" width="15.875" style="226" hidden="1"/>
    <col min="4618" max="4623" width="16.125" style="226" hidden="1"/>
    <col min="4624" max="4624" width="6.125" style="226" hidden="1"/>
    <col min="4625" max="4625" width="3" style="226" hidden="1"/>
    <col min="4626" max="4865" width="8.625" style="226" hidden="1"/>
    <col min="4866" max="4871" width="14.875" style="226" hidden="1"/>
    <col min="4872" max="4873" width="15.875" style="226" hidden="1"/>
    <col min="4874" max="4879" width="16.125" style="226" hidden="1"/>
    <col min="4880" max="4880" width="6.125" style="226" hidden="1"/>
    <col min="4881" max="4881" width="3" style="226" hidden="1"/>
    <col min="4882" max="5121" width="8.625" style="226" hidden="1"/>
    <col min="5122" max="5127" width="14.875" style="226" hidden="1"/>
    <col min="5128" max="5129" width="15.875" style="226" hidden="1"/>
    <col min="5130" max="5135" width="16.125" style="226" hidden="1"/>
    <col min="5136" max="5136" width="6.125" style="226" hidden="1"/>
    <col min="5137" max="5137" width="3" style="226" hidden="1"/>
    <col min="5138" max="5377" width="8.625" style="226" hidden="1"/>
    <col min="5378" max="5383" width="14.875" style="226" hidden="1"/>
    <col min="5384" max="5385" width="15.875" style="226" hidden="1"/>
    <col min="5386" max="5391" width="16.125" style="226" hidden="1"/>
    <col min="5392" max="5392" width="6.125" style="226" hidden="1"/>
    <col min="5393" max="5393" width="3" style="226" hidden="1"/>
    <col min="5394" max="5633" width="8.625" style="226" hidden="1"/>
    <col min="5634" max="5639" width="14.875" style="226" hidden="1"/>
    <col min="5640" max="5641" width="15.875" style="226" hidden="1"/>
    <col min="5642" max="5647" width="16.125" style="226" hidden="1"/>
    <col min="5648" max="5648" width="6.125" style="226" hidden="1"/>
    <col min="5649" max="5649" width="3" style="226" hidden="1"/>
    <col min="5650" max="5889" width="8.625" style="226" hidden="1"/>
    <col min="5890" max="5895" width="14.875" style="226" hidden="1"/>
    <col min="5896" max="5897" width="15.875" style="226" hidden="1"/>
    <col min="5898" max="5903" width="16.125" style="226" hidden="1"/>
    <col min="5904" max="5904" width="6.125" style="226" hidden="1"/>
    <col min="5905" max="5905" width="3" style="226" hidden="1"/>
    <col min="5906" max="6145" width="8.625" style="226" hidden="1"/>
    <col min="6146" max="6151" width="14.875" style="226" hidden="1"/>
    <col min="6152" max="6153" width="15.875" style="226" hidden="1"/>
    <col min="6154" max="6159" width="16.125" style="226" hidden="1"/>
    <col min="6160" max="6160" width="6.125" style="226" hidden="1"/>
    <col min="6161" max="6161" width="3" style="226" hidden="1"/>
    <col min="6162" max="6401" width="8.625" style="226" hidden="1"/>
    <col min="6402" max="6407" width="14.875" style="226" hidden="1"/>
    <col min="6408" max="6409" width="15.875" style="226" hidden="1"/>
    <col min="6410" max="6415" width="16.125" style="226" hidden="1"/>
    <col min="6416" max="6416" width="6.125" style="226" hidden="1"/>
    <col min="6417" max="6417" width="3" style="226" hidden="1"/>
    <col min="6418" max="6657" width="8.625" style="226" hidden="1"/>
    <col min="6658" max="6663" width="14.875" style="226" hidden="1"/>
    <col min="6664" max="6665" width="15.875" style="226" hidden="1"/>
    <col min="6666" max="6671" width="16.125" style="226" hidden="1"/>
    <col min="6672" max="6672" width="6.125" style="226" hidden="1"/>
    <col min="6673" max="6673" width="3" style="226" hidden="1"/>
    <col min="6674" max="6913" width="8.625" style="226" hidden="1"/>
    <col min="6914" max="6919" width="14.875" style="226" hidden="1"/>
    <col min="6920" max="6921" width="15.875" style="226" hidden="1"/>
    <col min="6922" max="6927" width="16.125" style="226" hidden="1"/>
    <col min="6928" max="6928" width="6.125" style="226" hidden="1"/>
    <col min="6929" max="6929" width="3" style="226" hidden="1"/>
    <col min="6930" max="7169" width="8.625" style="226" hidden="1"/>
    <col min="7170" max="7175" width="14.875" style="226" hidden="1"/>
    <col min="7176" max="7177" width="15.875" style="226" hidden="1"/>
    <col min="7178" max="7183" width="16.125" style="226" hidden="1"/>
    <col min="7184" max="7184" width="6.125" style="226" hidden="1"/>
    <col min="7185" max="7185" width="3" style="226" hidden="1"/>
    <col min="7186" max="7425" width="8.625" style="226" hidden="1"/>
    <col min="7426" max="7431" width="14.875" style="226" hidden="1"/>
    <col min="7432" max="7433" width="15.875" style="226" hidden="1"/>
    <col min="7434" max="7439" width="16.125" style="226" hidden="1"/>
    <col min="7440" max="7440" width="6.125" style="226" hidden="1"/>
    <col min="7441" max="7441" width="3" style="226" hidden="1"/>
    <col min="7442" max="7681" width="8.625" style="226" hidden="1"/>
    <col min="7682" max="7687" width="14.875" style="226" hidden="1"/>
    <col min="7688" max="7689" width="15.875" style="226" hidden="1"/>
    <col min="7690" max="7695" width="16.125" style="226" hidden="1"/>
    <col min="7696" max="7696" width="6.125" style="226" hidden="1"/>
    <col min="7697" max="7697" width="3" style="226" hidden="1"/>
    <col min="7698" max="7937" width="8.625" style="226" hidden="1"/>
    <col min="7938" max="7943" width="14.875" style="226" hidden="1"/>
    <col min="7944" max="7945" width="15.875" style="226" hidden="1"/>
    <col min="7946" max="7951" width="16.125" style="226" hidden="1"/>
    <col min="7952" max="7952" width="6.125" style="226" hidden="1"/>
    <col min="7953" max="7953" width="3" style="226" hidden="1"/>
    <col min="7954" max="8193" width="8.625" style="226" hidden="1"/>
    <col min="8194" max="8199" width="14.875" style="226" hidden="1"/>
    <col min="8200" max="8201" width="15.875" style="226" hidden="1"/>
    <col min="8202" max="8207" width="16.125" style="226" hidden="1"/>
    <col min="8208" max="8208" width="6.125" style="226" hidden="1"/>
    <col min="8209" max="8209" width="3" style="226" hidden="1"/>
    <col min="8210" max="8449" width="8.625" style="226" hidden="1"/>
    <col min="8450" max="8455" width="14.875" style="226" hidden="1"/>
    <col min="8456" max="8457" width="15.875" style="226" hidden="1"/>
    <col min="8458" max="8463" width="16.125" style="226" hidden="1"/>
    <col min="8464" max="8464" width="6.125" style="226" hidden="1"/>
    <col min="8465" max="8465" width="3" style="226" hidden="1"/>
    <col min="8466" max="8705" width="8.625" style="226" hidden="1"/>
    <col min="8706" max="8711" width="14.875" style="226" hidden="1"/>
    <col min="8712" max="8713" width="15.875" style="226" hidden="1"/>
    <col min="8714" max="8719" width="16.125" style="226" hidden="1"/>
    <col min="8720" max="8720" width="6.125" style="226" hidden="1"/>
    <col min="8721" max="8721" width="3" style="226" hidden="1"/>
    <col min="8722" max="8961" width="8.625" style="226" hidden="1"/>
    <col min="8962" max="8967" width="14.875" style="226" hidden="1"/>
    <col min="8968" max="8969" width="15.875" style="226" hidden="1"/>
    <col min="8970" max="8975" width="16.125" style="226" hidden="1"/>
    <col min="8976" max="8976" width="6.125" style="226" hidden="1"/>
    <col min="8977" max="8977" width="3" style="226" hidden="1"/>
    <col min="8978" max="9217" width="8.625" style="226" hidden="1"/>
    <col min="9218" max="9223" width="14.875" style="226" hidden="1"/>
    <col min="9224" max="9225" width="15.875" style="226" hidden="1"/>
    <col min="9226" max="9231" width="16.125" style="226" hidden="1"/>
    <col min="9232" max="9232" width="6.125" style="226" hidden="1"/>
    <col min="9233" max="9233" width="3" style="226" hidden="1"/>
    <col min="9234" max="9473" width="8.625" style="226" hidden="1"/>
    <col min="9474" max="9479" width="14.875" style="226" hidden="1"/>
    <col min="9480" max="9481" width="15.875" style="226" hidden="1"/>
    <col min="9482" max="9487" width="16.125" style="226" hidden="1"/>
    <col min="9488" max="9488" width="6.125" style="226" hidden="1"/>
    <col min="9489" max="9489" width="3" style="226" hidden="1"/>
    <col min="9490" max="9729" width="8.625" style="226" hidden="1"/>
    <col min="9730" max="9735" width="14.875" style="226" hidden="1"/>
    <col min="9736" max="9737" width="15.875" style="226" hidden="1"/>
    <col min="9738" max="9743" width="16.125" style="226" hidden="1"/>
    <col min="9744" max="9744" width="6.125" style="226" hidden="1"/>
    <col min="9745" max="9745" width="3" style="226" hidden="1"/>
    <col min="9746" max="9985" width="8.625" style="226" hidden="1"/>
    <col min="9986" max="9991" width="14.875" style="226" hidden="1"/>
    <col min="9992" max="9993" width="15.875" style="226" hidden="1"/>
    <col min="9994" max="9999" width="16.125" style="226" hidden="1"/>
    <col min="10000" max="10000" width="6.125" style="226" hidden="1"/>
    <col min="10001" max="10001" width="3" style="226" hidden="1"/>
    <col min="10002" max="10241" width="8.625" style="226" hidden="1"/>
    <col min="10242" max="10247" width="14.875" style="226" hidden="1"/>
    <col min="10248" max="10249" width="15.875" style="226" hidden="1"/>
    <col min="10250" max="10255" width="16.125" style="226" hidden="1"/>
    <col min="10256" max="10256" width="6.125" style="226" hidden="1"/>
    <col min="10257" max="10257" width="3" style="226" hidden="1"/>
    <col min="10258" max="10497" width="8.625" style="226" hidden="1"/>
    <col min="10498" max="10503" width="14.875" style="226" hidden="1"/>
    <col min="10504" max="10505" width="15.875" style="226" hidden="1"/>
    <col min="10506" max="10511" width="16.125" style="226" hidden="1"/>
    <col min="10512" max="10512" width="6.125" style="226" hidden="1"/>
    <col min="10513" max="10513" width="3" style="226" hidden="1"/>
    <col min="10514" max="10753" width="8.625" style="226" hidden="1"/>
    <col min="10754" max="10759" width="14.875" style="226" hidden="1"/>
    <col min="10760" max="10761" width="15.875" style="226" hidden="1"/>
    <col min="10762" max="10767" width="16.125" style="226" hidden="1"/>
    <col min="10768" max="10768" width="6.125" style="226" hidden="1"/>
    <col min="10769" max="10769" width="3" style="226" hidden="1"/>
    <col min="10770" max="11009" width="8.625" style="226" hidden="1"/>
    <col min="11010" max="11015" width="14.875" style="226" hidden="1"/>
    <col min="11016" max="11017" width="15.875" style="226" hidden="1"/>
    <col min="11018" max="11023" width="16.125" style="226" hidden="1"/>
    <col min="11024" max="11024" width="6.125" style="226" hidden="1"/>
    <col min="11025" max="11025" width="3" style="226" hidden="1"/>
    <col min="11026" max="11265" width="8.625" style="226" hidden="1"/>
    <col min="11266" max="11271" width="14.875" style="226" hidden="1"/>
    <col min="11272" max="11273" width="15.875" style="226" hidden="1"/>
    <col min="11274" max="11279" width="16.125" style="226" hidden="1"/>
    <col min="11280" max="11280" width="6.125" style="226" hidden="1"/>
    <col min="11281" max="11281" width="3" style="226" hidden="1"/>
    <col min="11282" max="11521" width="8.625" style="226" hidden="1"/>
    <col min="11522" max="11527" width="14.875" style="226" hidden="1"/>
    <col min="11528" max="11529" width="15.875" style="226" hidden="1"/>
    <col min="11530" max="11535" width="16.125" style="226" hidden="1"/>
    <col min="11536" max="11536" width="6.125" style="226" hidden="1"/>
    <col min="11537" max="11537" width="3" style="226" hidden="1"/>
    <col min="11538" max="11777" width="8.625" style="226" hidden="1"/>
    <col min="11778" max="11783" width="14.875" style="226" hidden="1"/>
    <col min="11784" max="11785" width="15.875" style="226" hidden="1"/>
    <col min="11786" max="11791" width="16.125" style="226" hidden="1"/>
    <col min="11792" max="11792" width="6.125" style="226" hidden="1"/>
    <col min="11793" max="11793" width="3" style="226" hidden="1"/>
    <col min="11794" max="12033" width="8.625" style="226" hidden="1"/>
    <col min="12034" max="12039" width="14.875" style="226" hidden="1"/>
    <col min="12040" max="12041" width="15.875" style="226" hidden="1"/>
    <col min="12042" max="12047" width="16.125" style="226" hidden="1"/>
    <col min="12048" max="12048" width="6.125" style="226" hidden="1"/>
    <col min="12049" max="12049" width="3" style="226" hidden="1"/>
    <col min="12050" max="12289" width="8.625" style="226" hidden="1"/>
    <col min="12290" max="12295" width="14.875" style="226" hidden="1"/>
    <col min="12296" max="12297" width="15.875" style="226" hidden="1"/>
    <col min="12298" max="12303" width="16.125" style="226" hidden="1"/>
    <col min="12304" max="12304" width="6.125" style="226" hidden="1"/>
    <col min="12305" max="12305" width="3" style="226" hidden="1"/>
    <col min="12306" max="12545" width="8.625" style="226" hidden="1"/>
    <col min="12546" max="12551" width="14.875" style="226" hidden="1"/>
    <col min="12552" max="12553" width="15.875" style="226" hidden="1"/>
    <col min="12554" max="12559" width="16.125" style="226" hidden="1"/>
    <col min="12560" max="12560" width="6.125" style="226" hidden="1"/>
    <col min="12561" max="12561" width="3" style="226" hidden="1"/>
    <col min="12562" max="12801" width="8.625" style="226" hidden="1"/>
    <col min="12802" max="12807" width="14.875" style="226" hidden="1"/>
    <col min="12808" max="12809" width="15.875" style="226" hidden="1"/>
    <col min="12810" max="12815" width="16.125" style="226" hidden="1"/>
    <col min="12816" max="12816" width="6.125" style="226" hidden="1"/>
    <col min="12817" max="12817" width="3" style="226" hidden="1"/>
    <col min="12818" max="13057" width="8.625" style="226" hidden="1"/>
    <col min="13058" max="13063" width="14.875" style="226" hidden="1"/>
    <col min="13064" max="13065" width="15.875" style="226" hidden="1"/>
    <col min="13066" max="13071" width="16.125" style="226" hidden="1"/>
    <col min="13072" max="13072" width="6.125" style="226" hidden="1"/>
    <col min="13073" max="13073" width="3" style="226" hidden="1"/>
    <col min="13074" max="13313" width="8.625" style="226" hidden="1"/>
    <col min="13314" max="13319" width="14.875" style="226" hidden="1"/>
    <col min="13320" max="13321" width="15.875" style="226" hidden="1"/>
    <col min="13322" max="13327" width="16.125" style="226" hidden="1"/>
    <col min="13328" max="13328" width="6.125" style="226" hidden="1"/>
    <col min="13329" max="13329" width="3" style="226" hidden="1"/>
    <col min="13330" max="13569" width="8.625" style="226" hidden="1"/>
    <col min="13570" max="13575" width="14.875" style="226" hidden="1"/>
    <col min="13576" max="13577" width="15.875" style="226" hidden="1"/>
    <col min="13578" max="13583" width="16.125" style="226" hidden="1"/>
    <col min="13584" max="13584" width="6.125" style="226" hidden="1"/>
    <col min="13585" max="13585" width="3" style="226" hidden="1"/>
    <col min="13586" max="13825" width="8.625" style="226" hidden="1"/>
    <col min="13826" max="13831" width="14.875" style="226" hidden="1"/>
    <col min="13832" max="13833" width="15.875" style="226" hidden="1"/>
    <col min="13834" max="13839" width="16.125" style="226" hidden="1"/>
    <col min="13840" max="13840" width="6.125" style="226" hidden="1"/>
    <col min="13841" max="13841" width="3" style="226" hidden="1"/>
    <col min="13842" max="14081" width="8.625" style="226" hidden="1"/>
    <col min="14082" max="14087" width="14.875" style="226" hidden="1"/>
    <col min="14088" max="14089" width="15.875" style="226" hidden="1"/>
    <col min="14090" max="14095" width="16.125" style="226" hidden="1"/>
    <col min="14096" max="14096" width="6.125" style="226" hidden="1"/>
    <col min="14097" max="14097" width="3" style="226" hidden="1"/>
    <col min="14098" max="14337" width="8.625" style="226" hidden="1"/>
    <col min="14338" max="14343" width="14.875" style="226" hidden="1"/>
    <col min="14344" max="14345" width="15.875" style="226" hidden="1"/>
    <col min="14346" max="14351" width="16.125" style="226" hidden="1"/>
    <col min="14352" max="14352" width="6.125" style="226" hidden="1"/>
    <col min="14353" max="14353" width="3" style="226" hidden="1"/>
    <col min="14354" max="14593" width="8.625" style="226" hidden="1"/>
    <col min="14594" max="14599" width="14.875" style="226" hidden="1"/>
    <col min="14600" max="14601" width="15.875" style="226" hidden="1"/>
    <col min="14602" max="14607" width="16.125" style="226" hidden="1"/>
    <col min="14608" max="14608" width="6.125" style="226" hidden="1"/>
    <col min="14609" max="14609" width="3" style="226" hidden="1"/>
    <col min="14610" max="14849" width="8.625" style="226" hidden="1"/>
    <col min="14850" max="14855" width="14.875" style="226" hidden="1"/>
    <col min="14856" max="14857" width="15.875" style="226" hidden="1"/>
    <col min="14858" max="14863" width="16.125" style="226" hidden="1"/>
    <col min="14864" max="14864" width="6.125" style="226" hidden="1"/>
    <col min="14865" max="14865" width="3" style="226" hidden="1"/>
    <col min="14866" max="15105" width="8.625" style="226" hidden="1"/>
    <col min="15106" max="15111" width="14.875" style="226" hidden="1"/>
    <col min="15112" max="15113" width="15.875" style="226" hidden="1"/>
    <col min="15114" max="15119" width="16.125" style="226" hidden="1"/>
    <col min="15120" max="15120" width="6.125" style="226" hidden="1"/>
    <col min="15121" max="15121" width="3" style="226" hidden="1"/>
    <col min="15122" max="15361" width="8.625" style="226" hidden="1"/>
    <col min="15362" max="15367" width="14.875" style="226" hidden="1"/>
    <col min="15368" max="15369" width="15.875" style="226" hidden="1"/>
    <col min="15370" max="15375" width="16.125" style="226" hidden="1"/>
    <col min="15376" max="15376" width="6.125" style="226" hidden="1"/>
    <col min="15377" max="15377" width="3" style="226" hidden="1"/>
    <col min="15378" max="15617" width="8.625" style="226" hidden="1"/>
    <col min="15618" max="15623" width="14.875" style="226" hidden="1"/>
    <col min="15624" max="15625" width="15.875" style="226" hidden="1"/>
    <col min="15626" max="15631" width="16.125" style="226" hidden="1"/>
    <col min="15632" max="15632" width="6.125" style="226" hidden="1"/>
    <col min="15633" max="15633" width="3" style="226" hidden="1"/>
    <col min="15634" max="15873" width="8.625" style="226" hidden="1"/>
    <col min="15874" max="15879" width="14.875" style="226" hidden="1"/>
    <col min="15880" max="15881" width="15.875" style="226" hidden="1"/>
    <col min="15882" max="15887" width="16.125" style="226" hidden="1"/>
    <col min="15888" max="15888" width="6.125" style="226" hidden="1"/>
    <col min="15889" max="15889" width="3" style="226" hidden="1"/>
    <col min="15890" max="16129" width="8.625" style="226" hidden="1"/>
    <col min="16130" max="16135" width="14.875" style="226" hidden="1"/>
    <col min="16136" max="16137" width="15.875" style="226" hidden="1"/>
    <col min="16138" max="16143" width="16.125" style="226" hidden="1"/>
    <col min="16144" max="16144" width="6.125" style="226" hidden="1"/>
    <col min="16145" max="16145" width="3" style="226" hidden="1"/>
    <col min="16146" max="16384" width="8.625" style="226" hidden="1"/>
  </cols>
  <sheetData>
    <row r="1" spans="1:51" ht="42.75" customHeight="1">
      <c r="A1" s="325"/>
      <c r="B1" s="326"/>
      <c r="P1" s="227"/>
      <c r="Q1" s="227"/>
    </row>
    <row r="2" spans="1:51" ht="25.5">
      <c r="A2" s="325"/>
      <c r="C2" s="327"/>
      <c r="P2" s="227"/>
      <c r="Q2" s="227"/>
    </row>
    <row r="3" spans="1:51" ht="25.5">
      <c r="A3" s="325"/>
      <c r="C3" s="327"/>
      <c r="P3" s="227"/>
      <c r="Q3" s="227"/>
    </row>
    <row r="4" spans="1:51" s="328" customFormat="1">
      <c r="A4" s="325"/>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row>
    <row r="5" spans="1:51" s="328" customFormat="1">
      <c r="A5" s="325"/>
      <c r="B5" s="325"/>
      <c r="C5" s="325"/>
      <c r="D5" s="325"/>
      <c r="E5" s="325"/>
      <c r="F5" s="325"/>
      <c r="G5" s="325"/>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row>
    <row r="6" spans="1:51" s="328" customFormat="1">
      <c r="A6" s="325"/>
      <c r="B6" s="325"/>
      <c r="C6" s="325"/>
      <c r="D6" s="325"/>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5"/>
    </row>
    <row r="7" spans="1:51" s="328" customFormat="1">
      <c r="A7" s="325"/>
      <c r="B7" s="325"/>
      <c r="C7" s="325"/>
      <c r="D7" s="325"/>
      <c r="E7" s="325"/>
      <c r="F7" s="325"/>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row>
    <row r="8" spans="1:51" s="328" customFormat="1">
      <c r="A8" s="325"/>
      <c r="B8" s="325"/>
      <c r="C8" s="325"/>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row>
    <row r="9" spans="1:51" s="328" customFormat="1">
      <c r="A9" s="325"/>
      <c r="B9" s="325"/>
      <c r="C9" s="325"/>
      <c r="D9" s="325"/>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row>
    <row r="10" spans="1:51" s="328" customFormat="1">
      <c r="A10" s="325"/>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c r="AE10" s="325"/>
      <c r="AF10" s="325"/>
      <c r="AG10" s="325"/>
      <c r="AH10" s="325"/>
      <c r="AI10" s="325"/>
      <c r="AY10" s="328" t="s">
        <v>360</v>
      </c>
    </row>
    <row r="11" spans="1:51" s="328" customFormat="1">
      <c r="A11" s="325"/>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row>
    <row r="12" spans="1:51" s="328" customFormat="1">
      <c r="A12" s="325"/>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Y12" s="328" t="s">
        <v>360</v>
      </c>
    </row>
    <row r="13" spans="1:51" s="328" customFormat="1">
      <c r="A13" s="325"/>
      <c r="B13" s="325"/>
      <c r="C13" s="325"/>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row>
    <row r="14" spans="1:51" s="328" customFormat="1" ht="14.25" customHeight="1">
      <c r="A14" s="325"/>
      <c r="B14" s="325"/>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row>
    <row r="15" spans="1:51" s="328" customFormat="1">
      <c r="A15" s="226"/>
      <c r="B15" s="325"/>
      <c r="C15" s="325"/>
      <c r="D15" s="325"/>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row>
    <row r="16" spans="1:51" s="328" customFormat="1">
      <c r="A16" s="226"/>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325"/>
      <c r="AG16" s="325"/>
      <c r="AH16" s="325"/>
      <c r="AI16" s="325"/>
    </row>
    <row r="17" spans="1:259" s="328" customFormat="1">
      <c r="A17" s="226"/>
      <c r="B17" s="325"/>
      <c r="C17" s="325"/>
      <c r="D17" s="325"/>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c r="AI17" s="325"/>
    </row>
    <row r="18" spans="1:259" s="328" customFormat="1">
      <c r="A18" s="226"/>
      <c r="B18" s="325"/>
      <c r="C18" s="325"/>
      <c r="D18" s="325"/>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row>
    <row r="19" spans="1:259">
      <c r="P19" s="227"/>
      <c r="Q19" s="227"/>
    </row>
    <row r="20" spans="1:259">
      <c r="P20" s="227"/>
      <c r="Q20" s="227"/>
    </row>
    <row r="21" spans="1:259" ht="17.25">
      <c r="B21" s="329"/>
      <c r="C21" s="229"/>
      <c r="D21" s="229"/>
      <c r="E21" s="229"/>
      <c r="F21" s="229"/>
      <c r="G21" s="229"/>
      <c r="H21" s="229"/>
      <c r="I21" s="229"/>
      <c r="J21" s="229"/>
      <c r="K21" s="229"/>
      <c r="L21" s="229"/>
      <c r="M21" s="229"/>
      <c r="N21" s="330"/>
      <c r="O21" s="229"/>
      <c r="P21" s="230"/>
      <c r="Q21" s="227"/>
      <c r="IY21" s="331"/>
    </row>
    <row r="22" spans="1:259" ht="17.25">
      <c r="B22" s="231"/>
      <c r="IY22" s="332"/>
    </row>
    <row r="23" spans="1:259">
      <c r="B23" s="231"/>
    </row>
    <row r="24" spans="1:259">
      <c r="B24" s="231"/>
    </row>
    <row r="25" spans="1:259">
      <c r="B25" s="231"/>
    </row>
    <row r="26" spans="1:259">
      <c r="B26" s="231"/>
    </row>
    <row r="27" spans="1:259">
      <c r="B27" s="231"/>
    </row>
    <row r="28" spans="1:259">
      <c r="B28" s="231"/>
    </row>
    <row r="29" spans="1:259">
      <c r="B29" s="231"/>
    </row>
    <row r="30" spans="1:259">
      <c r="B30" s="231"/>
    </row>
    <row r="31" spans="1:259">
      <c r="B31" s="231"/>
    </row>
    <row r="32" spans="1:259">
      <c r="B32" s="231"/>
    </row>
    <row r="33" spans="2:17">
      <c r="B33" s="231"/>
    </row>
    <row r="34" spans="2:17">
      <c r="B34" s="231"/>
    </row>
    <row r="35" spans="2:17">
      <c r="B35" s="231"/>
    </row>
    <row r="36" spans="2:17">
      <c r="B36" s="231"/>
    </row>
    <row r="37" spans="2:17">
      <c r="B37" s="231"/>
    </row>
    <row r="38" spans="2:17">
      <c r="B38" s="231"/>
    </row>
    <row r="39" spans="2:17">
      <c r="B39" s="323"/>
      <c r="C39" s="289"/>
      <c r="D39" s="289"/>
      <c r="E39" s="289"/>
      <c r="F39" s="289"/>
      <c r="G39" s="289"/>
      <c r="H39" s="289"/>
      <c r="I39" s="289"/>
      <c r="J39" s="289"/>
      <c r="K39" s="289"/>
      <c r="L39" s="289"/>
      <c r="M39" s="289"/>
      <c r="N39" s="289"/>
      <c r="O39" s="289"/>
      <c r="P39" s="324"/>
    </row>
    <row r="40" spans="2:17">
      <c r="B40" s="333"/>
      <c r="C40" s="227"/>
      <c r="D40" s="227"/>
      <c r="E40" s="227"/>
      <c r="F40" s="227"/>
      <c r="G40" s="227"/>
      <c r="H40" s="227"/>
      <c r="I40" s="227"/>
      <c r="J40" s="227"/>
      <c r="K40" s="227"/>
      <c r="L40" s="227"/>
      <c r="M40" s="227"/>
      <c r="N40" s="227"/>
      <c r="O40" s="227"/>
      <c r="P40" s="333"/>
      <c r="Q40" s="227"/>
    </row>
    <row r="41" spans="2:17" ht="17.25">
      <c r="B41" s="228" t="s">
        <v>361</v>
      </c>
      <c r="C41" s="229"/>
      <c r="D41" s="229"/>
      <c r="E41" s="229"/>
      <c r="F41" s="229"/>
      <c r="G41" s="229"/>
      <c r="H41" s="229"/>
      <c r="I41" s="229"/>
      <c r="J41" s="229"/>
      <c r="K41" s="229"/>
      <c r="L41" s="229"/>
      <c r="M41" s="229"/>
      <c r="N41" s="229"/>
      <c r="O41" s="229"/>
      <c r="P41" s="230"/>
    </row>
    <row r="42" spans="2:17">
      <c r="B42" s="231"/>
      <c r="C42" s="227"/>
      <c r="D42" s="227"/>
      <c r="E42" s="227"/>
      <c r="F42" s="227"/>
      <c r="G42" s="334" t="s">
        <v>362</v>
      </c>
      <c r="I42" s="335"/>
      <c r="J42" s="335"/>
      <c r="K42" s="335"/>
      <c r="L42" s="227"/>
      <c r="M42" s="227"/>
      <c r="N42" s="227"/>
      <c r="O42" s="227"/>
    </row>
    <row r="43" spans="2:17">
      <c r="B43" s="231"/>
      <c r="C43" s="227"/>
      <c r="D43" s="227"/>
      <c r="E43" s="227"/>
      <c r="F43" s="227"/>
      <c r="G43" s="1233" t="s">
        <v>370</v>
      </c>
      <c r="H43" s="1234"/>
      <c r="I43" s="1234"/>
      <c r="J43" s="1234"/>
      <c r="K43" s="1234"/>
      <c r="L43" s="1234"/>
      <c r="M43" s="1234"/>
      <c r="N43" s="1234"/>
      <c r="O43" s="1235"/>
    </row>
    <row r="44" spans="2:17">
      <c r="B44" s="231"/>
      <c r="C44" s="227"/>
      <c r="D44" s="227"/>
      <c r="E44" s="227"/>
      <c r="F44" s="227"/>
      <c r="G44" s="1236"/>
      <c r="H44" s="1237"/>
      <c r="I44" s="1237"/>
      <c r="J44" s="1237"/>
      <c r="K44" s="1237"/>
      <c r="L44" s="1237"/>
      <c r="M44" s="1237"/>
      <c r="N44" s="1237"/>
      <c r="O44" s="1238"/>
    </row>
    <row r="45" spans="2:17">
      <c r="B45" s="231"/>
      <c r="C45" s="227"/>
      <c r="D45" s="227"/>
      <c r="E45" s="227"/>
      <c r="F45" s="227"/>
      <c r="G45" s="1236"/>
      <c r="H45" s="1237"/>
      <c r="I45" s="1237"/>
      <c r="J45" s="1237"/>
      <c r="K45" s="1237"/>
      <c r="L45" s="1237"/>
      <c r="M45" s="1237"/>
      <c r="N45" s="1237"/>
      <c r="O45" s="1238"/>
    </row>
    <row r="46" spans="2:17">
      <c r="B46" s="231"/>
      <c r="C46" s="227"/>
      <c r="D46" s="227"/>
      <c r="E46" s="227"/>
      <c r="F46" s="227"/>
      <c r="G46" s="1236"/>
      <c r="H46" s="1237"/>
      <c r="I46" s="1237"/>
      <c r="J46" s="1237"/>
      <c r="K46" s="1237"/>
      <c r="L46" s="1237"/>
      <c r="M46" s="1237"/>
      <c r="N46" s="1237"/>
      <c r="O46" s="1238"/>
    </row>
    <row r="47" spans="2:17">
      <c r="B47" s="231"/>
      <c r="C47" s="227"/>
      <c r="D47" s="227"/>
      <c r="E47" s="227"/>
      <c r="F47" s="227"/>
      <c r="G47" s="1239"/>
      <c r="H47" s="1240"/>
      <c r="I47" s="1240"/>
      <c r="J47" s="1240"/>
      <c r="K47" s="1240"/>
      <c r="L47" s="1240"/>
      <c r="M47" s="1240"/>
      <c r="N47" s="1240"/>
      <c r="O47" s="1241"/>
    </row>
    <row r="48" spans="2:17">
      <c r="B48" s="231"/>
      <c r="C48" s="227"/>
      <c r="D48" s="227"/>
      <c r="E48" s="227"/>
      <c r="F48" s="227"/>
      <c r="G48" s="227"/>
      <c r="H48" s="336"/>
      <c r="I48" s="336"/>
      <c r="J48" s="336"/>
    </row>
    <row r="49" spans="1:17">
      <c r="B49" s="231"/>
      <c r="C49" s="227"/>
      <c r="D49" s="227"/>
      <c r="E49" s="227"/>
      <c r="F49" s="227"/>
      <c r="G49" s="226" t="s">
        <v>363</v>
      </c>
    </row>
    <row r="50" spans="1:17">
      <c r="B50" s="231"/>
      <c r="C50" s="227"/>
      <c r="D50" s="227"/>
      <c r="E50" s="227"/>
      <c r="F50" s="227"/>
      <c r="G50" s="1242"/>
      <c r="H50" s="1243"/>
      <c r="I50" s="1243"/>
      <c r="J50" s="1244"/>
      <c r="K50" s="337" t="s">
        <v>334</v>
      </c>
      <c r="L50" s="337" t="s">
        <v>335</v>
      </c>
      <c r="M50" s="337" t="s">
        <v>336</v>
      </c>
      <c r="N50" s="337" t="s">
        <v>337</v>
      </c>
      <c r="O50" s="337" t="s">
        <v>338</v>
      </c>
    </row>
    <row r="51" spans="1:17">
      <c r="B51" s="231"/>
      <c r="C51" s="227"/>
      <c r="D51" s="227"/>
      <c r="E51" s="227"/>
      <c r="F51" s="227"/>
      <c r="G51" s="1245" t="s">
        <v>364</v>
      </c>
      <c r="H51" s="1246"/>
      <c r="I51" s="1251" t="s">
        <v>365</v>
      </c>
      <c r="J51" s="1251"/>
      <c r="K51" s="1256"/>
      <c r="L51" s="1256"/>
      <c r="M51" s="1256"/>
      <c r="N51" s="1221">
        <v>39.5</v>
      </c>
      <c r="O51" s="1221">
        <v>50.1</v>
      </c>
    </row>
    <row r="52" spans="1:17">
      <c r="B52" s="231"/>
      <c r="C52" s="227"/>
      <c r="D52" s="227"/>
      <c r="E52" s="227"/>
      <c r="F52" s="227"/>
      <c r="G52" s="1247"/>
      <c r="H52" s="1248"/>
      <c r="I52" s="1252"/>
      <c r="J52" s="1252"/>
      <c r="K52" s="1221"/>
      <c r="L52" s="1221"/>
      <c r="M52" s="1221"/>
      <c r="N52" s="1221"/>
      <c r="O52" s="1221"/>
    </row>
    <row r="53" spans="1:17">
      <c r="A53" s="338"/>
      <c r="B53" s="231"/>
      <c r="C53" s="227"/>
      <c r="D53" s="227"/>
      <c r="E53" s="227"/>
      <c r="F53" s="227"/>
      <c r="G53" s="1247"/>
      <c r="H53" s="1248"/>
      <c r="I53" s="1231" t="s">
        <v>371</v>
      </c>
      <c r="J53" s="1231"/>
      <c r="K53" s="1255"/>
      <c r="L53" s="1255"/>
      <c r="M53" s="1255"/>
      <c r="N53" s="1253">
        <v>55.9</v>
      </c>
      <c r="O53" s="1253">
        <v>57.2</v>
      </c>
    </row>
    <row r="54" spans="1:17">
      <c r="A54" s="338"/>
      <c r="B54" s="231"/>
      <c r="C54" s="227"/>
      <c r="D54" s="227"/>
      <c r="E54" s="227"/>
      <c r="F54" s="227"/>
      <c r="G54" s="1249"/>
      <c r="H54" s="1250"/>
      <c r="I54" s="1231"/>
      <c r="J54" s="1231"/>
      <c r="K54" s="1254"/>
      <c r="L54" s="1254"/>
      <c r="M54" s="1254"/>
      <c r="N54" s="1254"/>
      <c r="O54" s="1254"/>
    </row>
    <row r="55" spans="1:17">
      <c r="A55" s="338"/>
      <c r="B55" s="231"/>
      <c r="C55" s="227"/>
      <c r="D55" s="227"/>
      <c r="E55" s="227"/>
      <c r="F55" s="227"/>
      <c r="G55" s="1225" t="s">
        <v>366</v>
      </c>
      <c r="H55" s="1226"/>
      <c r="I55" s="1231" t="s">
        <v>365</v>
      </c>
      <c r="J55" s="1231"/>
      <c r="K55" s="1256"/>
      <c r="L55" s="1256"/>
      <c r="M55" s="1256"/>
      <c r="N55" s="1221">
        <v>20.2</v>
      </c>
      <c r="O55" s="1221">
        <v>38.5</v>
      </c>
    </row>
    <row r="56" spans="1:17">
      <c r="A56" s="338"/>
      <c r="B56" s="231"/>
      <c r="C56" s="227"/>
      <c r="D56" s="227"/>
      <c r="E56" s="227"/>
      <c r="F56" s="227"/>
      <c r="G56" s="1227"/>
      <c r="H56" s="1228"/>
      <c r="I56" s="1231"/>
      <c r="J56" s="1231"/>
      <c r="K56" s="1221"/>
      <c r="L56" s="1221"/>
      <c r="M56" s="1221"/>
      <c r="N56" s="1221"/>
      <c r="O56" s="1221"/>
    </row>
    <row r="57" spans="1:17" s="338" customFormat="1">
      <c r="B57" s="339"/>
      <c r="C57" s="335"/>
      <c r="D57" s="335"/>
      <c r="E57" s="335"/>
      <c r="F57" s="335"/>
      <c r="G57" s="1227"/>
      <c r="H57" s="1228"/>
      <c r="I57" s="1223" t="s">
        <v>371</v>
      </c>
      <c r="J57" s="1223"/>
      <c r="K57" s="1255"/>
      <c r="L57" s="1255"/>
      <c r="M57" s="1255"/>
      <c r="N57" s="1253">
        <v>55.8</v>
      </c>
      <c r="O57" s="1253">
        <v>55</v>
      </c>
      <c r="P57" s="340"/>
      <c r="Q57" s="339"/>
    </row>
    <row r="58" spans="1:17" s="338" customFormat="1">
      <c r="A58" s="226"/>
      <c r="B58" s="339"/>
      <c r="C58" s="335"/>
      <c r="D58" s="335"/>
      <c r="E58" s="335"/>
      <c r="F58" s="335"/>
      <c r="G58" s="1229"/>
      <c r="H58" s="1230"/>
      <c r="I58" s="1223"/>
      <c r="J58" s="1223"/>
      <c r="K58" s="1254"/>
      <c r="L58" s="1254"/>
      <c r="M58" s="1254"/>
      <c r="N58" s="1254"/>
      <c r="O58" s="1254"/>
      <c r="P58" s="340"/>
      <c r="Q58" s="339"/>
    </row>
    <row r="59" spans="1:17" s="338" customFormat="1">
      <c r="A59" s="226"/>
      <c r="B59" s="339"/>
      <c r="C59" s="335"/>
      <c r="D59" s="335"/>
      <c r="E59" s="335"/>
      <c r="F59" s="335"/>
      <c r="G59" s="335"/>
      <c r="H59" s="335"/>
      <c r="I59" s="335"/>
      <c r="J59" s="335"/>
      <c r="K59" s="341"/>
      <c r="L59" s="341"/>
      <c r="M59" s="341"/>
      <c r="N59" s="341"/>
      <c r="O59" s="341"/>
      <c r="P59" s="340"/>
      <c r="Q59" s="339"/>
    </row>
    <row r="60" spans="1:17" s="338" customFormat="1">
      <c r="A60" s="226"/>
      <c r="B60" s="339"/>
      <c r="C60" s="335"/>
      <c r="D60" s="335"/>
      <c r="E60" s="335"/>
      <c r="F60" s="335"/>
      <c r="G60" s="335"/>
      <c r="H60" s="335"/>
      <c r="I60" s="335"/>
      <c r="J60" s="335"/>
      <c r="K60" s="341"/>
      <c r="L60" s="341"/>
      <c r="M60" s="341"/>
      <c r="N60" s="341"/>
      <c r="O60" s="341"/>
      <c r="P60" s="340"/>
      <c r="Q60" s="339"/>
    </row>
    <row r="61" spans="1:17" s="338" customFormat="1">
      <c r="A61" s="226"/>
      <c r="B61" s="342"/>
      <c r="C61" s="343"/>
      <c r="D61" s="343"/>
      <c r="E61" s="343"/>
      <c r="F61" s="343"/>
      <c r="G61" s="343"/>
      <c r="H61" s="343"/>
      <c r="I61" s="343"/>
      <c r="J61" s="343"/>
      <c r="K61" s="343"/>
      <c r="L61" s="343"/>
      <c r="M61" s="344"/>
      <c r="N61" s="344"/>
      <c r="O61" s="344"/>
      <c r="P61" s="345"/>
      <c r="Q61" s="339"/>
    </row>
    <row r="62" spans="1:17">
      <c r="B62" s="333"/>
      <c r="C62" s="333"/>
      <c r="D62" s="333"/>
      <c r="E62" s="333"/>
      <c r="F62" s="333"/>
      <c r="G62" s="333"/>
      <c r="H62" s="333"/>
      <c r="I62" s="333"/>
      <c r="J62" s="333"/>
      <c r="K62" s="333"/>
      <c r="L62" s="333"/>
      <c r="M62" s="333"/>
      <c r="N62" s="333"/>
      <c r="O62" s="333"/>
      <c r="P62" s="333"/>
      <c r="Q62" s="227"/>
    </row>
    <row r="63" spans="1:17" ht="17.25">
      <c r="B63" s="290" t="s">
        <v>367</v>
      </c>
      <c r="C63" s="227"/>
      <c r="D63" s="227"/>
      <c r="E63" s="227"/>
      <c r="F63" s="227"/>
      <c r="G63" s="227"/>
      <c r="H63" s="227"/>
      <c r="I63" s="227"/>
      <c r="J63" s="227"/>
      <c r="K63" s="227"/>
      <c r="L63" s="227"/>
      <c r="M63" s="227"/>
      <c r="N63" s="227"/>
      <c r="O63" s="227"/>
    </row>
    <row r="64" spans="1:17">
      <c r="B64" s="231"/>
      <c r="C64" s="227"/>
      <c r="D64" s="227"/>
      <c r="E64" s="227"/>
      <c r="F64" s="227"/>
      <c r="G64" s="334" t="s">
        <v>362</v>
      </c>
      <c r="I64" s="335"/>
      <c r="J64" s="335"/>
      <c r="K64" s="335"/>
      <c r="L64" s="227"/>
      <c r="M64" s="227"/>
      <c r="N64" s="227"/>
      <c r="O64" s="227"/>
    </row>
    <row r="65" spans="2:30">
      <c r="B65" s="231"/>
      <c r="C65" s="227"/>
      <c r="D65" s="227"/>
      <c r="E65" s="227"/>
      <c r="F65" s="227"/>
      <c r="G65" s="1233" t="s">
        <v>372</v>
      </c>
      <c r="H65" s="1234"/>
      <c r="I65" s="1234"/>
      <c r="J65" s="1234"/>
      <c r="K65" s="1234"/>
      <c r="L65" s="1234"/>
      <c r="M65" s="1234"/>
      <c r="N65" s="1234"/>
      <c r="O65" s="1235"/>
    </row>
    <row r="66" spans="2:30">
      <c r="B66" s="231"/>
      <c r="C66" s="227"/>
      <c r="D66" s="227"/>
      <c r="E66" s="227"/>
      <c r="F66" s="227"/>
      <c r="G66" s="1236"/>
      <c r="H66" s="1237"/>
      <c r="I66" s="1237"/>
      <c r="J66" s="1237"/>
      <c r="K66" s="1237"/>
      <c r="L66" s="1237"/>
      <c r="M66" s="1237"/>
      <c r="N66" s="1237"/>
      <c r="O66" s="1238"/>
    </row>
    <row r="67" spans="2:30">
      <c r="B67" s="231"/>
      <c r="C67" s="227"/>
      <c r="D67" s="227"/>
      <c r="E67" s="227"/>
      <c r="F67" s="227"/>
      <c r="G67" s="1236"/>
      <c r="H67" s="1237"/>
      <c r="I67" s="1237"/>
      <c r="J67" s="1237"/>
      <c r="K67" s="1237"/>
      <c r="L67" s="1237"/>
      <c r="M67" s="1237"/>
      <c r="N67" s="1237"/>
      <c r="O67" s="1238"/>
    </row>
    <row r="68" spans="2:30">
      <c r="B68" s="231"/>
      <c r="C68" s="227"/>
      <c r="D68" s="227"/>
      <c r="E68" s="227"/>
      <c r="F68" s="227"/>
      <c r="G68" s="1236"/>
      <c r="H68" s="1237"/>
      <c r="I68" s="1237"/>
      <c r="J68" s="1237"/>
      <c r="K68" s="1237"/>
      <c r="L68" s="1237"/>
      <c r="M68" s="1237"/>
      <c r="N68" s="1237"/>
      <c r="O68" s="1238"/>
    </row>
    <row r="69" spans="2:30">
      <c r="B69" s="231"/>
      <c r="C69" s="227"/>
      <c r="D69" s="227"/>
      <c r="E69" s="227"/>
      <c r="F69" s="227"/>
      <c r="G69" s="1239"/>
      <c r="H69" s="1240"/>
      <c r="I69" s="1240"/>
      <c r="J69" s="1240"/>
      <c r="K69" s="1240"/>
      <c r="L69" s="1240"/>
      <c r="M69" s="1240"/>
      <c r="N69" s="1240"/>
      <c r="O69" s="1241"/>
    </row>
    <row r="70" spans="2:30">
      <c r="B70" s="231"/>
      <c r="C70" s="227"/>
      <c r="D70" s="227"/>
      <c r="E70" s="227"/>
      <c r="F70" s="227"/>
      <c r="G70" s="227"/>
      <c r="H70" s="346"/>
      <c r="I70" s="346"/>
      <c r="J70" s="347"/>
      <c r="K70" s="347"/>
      <c r="L70" s="348"/>
      <c r="M70" s="347"/>
      <c r="N70" s="348"/>
      <c r="O70" s="349"/>
    </row>
    <row r="71" spans="2:30">
      <c r="B71" s="231"/>
      <c r="C71" s="227"/>
      <c r="D71" s="227"/>
      <c r="E71" s="227"/>
      <c r="F71" s="227"/>
      <c r="G71" s="350" t="s">
        <v>368</v>
      </c>
      <c r="I71" s="351"/>
      <c r="J71" s="347"/>
      <c r="K71" s="347"/>
      <c r="L71" s="348"/>
      <c r="M71" s="347"/>
      <c r="N71" s="348"/>
      <c r="O71" s="349"/>
    </row>
    <row r="72" spans="2:30">
      <c r="B72" s="231"/>
      <c r="C72" s="227"/>
      <c r="D72" s="227"/>
      <c r="E72" s="227"/>
      <c r="F72" s="227"/>
      <c r="G72" s="1242"/>
      <c r="H72" s="1243"/>
      <c r="I72" s="1243"/>
      <c r="J72" s="1244"/>
      <c r="K72" s="337" t="s">
        <v>334</v>
      </c>
      <c r="L72" s="337" t="s">
        <v>335</v>
      </c>
      <c r="M72" s="337" t="s">
        <v>336</v>
      </c>
      <c r="N72" s="337" t="s">
        <v>337</v>
      </c>
      <c r="O72" s="337" t="s">
        <v>338</v>
      </c>
    </row>
    <row r="73" spans="2:30">
      <c r="B73" s="231"/>
      <c r="C73" s="227"/>
      <c r="D73" s="227"/>
      <c r="E73" s="227"/>
      <c r="F73" s="227"/>
      <c r="G73" s="1245" t="s">
        <v>364</v>
      </c>
      <c r="H73" s="1246"/>
      <c r="I73" s="1251" t="s">
        <v>365</v>
      </c>
      <c r="J73" s="1251"/>
      <c r="K73" s="1232">
        <v>63.1</v>
      </c>
      <c r="L73" s="1232">
        <v>47.5</v>
      </c>
      <c r="M73" s="1221">
        <v>50.8</v>
      </c>
      <c r="N73" s="1221">
        <v>39.5</v>
      </c>
      <c r="O73" s="1221">
        <v>50.1</v>
      </c>
      <c r="S73" s="226">
        <v>9.9</v>
      </c>
    </row>
    <row r="74" spans="2:30">
      <c r="B74" s="231"/>
      <c r="C74" s="227"/>
      <c r="D74" s="227"/>
      <c r="E74" s="227"/>
      <c r="F74" s="227"/>
      <c r="G74" s="1247"/>
      <c r="H74" s="1248"/>
      <c r="I74" s="1252"/>
      <c r="J74" s="1252"/>
      <c r="K74" s="1232"/>
      <c r="L74" s="1232"/>
      <c r="M74" s="1221"/>
      <c r="N74" s="1221"/>
      <c r="O74" s="1221"/>
    </row>
    <row r="75" spans="2:30">
      <c r="B75" s="231"/>
      <c r="C75" s="227"/>
      <c r="D75" s="227"/>
      <c r="E75" s="227"/>
      <c r="F75" s="227"/>
      <c r="G75" s="1247"/>
      <c r="H75" s="1248"/>
      <c r="I75" s="1231" t="s">
        <v>369</v>
      </c>
      <c r="J75" s="1231"/>
      <c r="K75" s="1253">
        <v>9.8000000000000007</v>
      </c>
      <c r="L75" s="1253">
        <v>9.1999999999999993</v>
      </c>
      <c r="M75" s="1253">
        <v>9</v>
      </c>
      <c r="N75" s="1253">
        <v>8.4</v>
      </c>
      <c r="O75" s="1253">
        <v>8</v>
      </c>
      <c r="U75" s="226">
        <v>81.2</v>
      </c>
      <c r="W75" s="226">
        <v>87.2</v>
      </c>
      <c r="Y75" s="226">
        <v>99.8</v>
      </c>
      <c r="AA75" s="226">
        <v>109.5</v>
      </c>
      <c r="AC75" s="226">
        <v>115.2</v>
      </c>
    </row>
    <row r="76" spans="2:30">
      <c r="B76" s="231"/>
      <c r="C76" s="227"/>
      <c r="D76" s="227"/>
      <c r="E76" s="227"/>
      <c r="F76" s="227"/>
      <c r="G76" s="1249"/>
      <c r="H76" s="1250"/>
      <c r="I76" s="1231"/>
      <c r="J76" s="1231"/>
      <c r="K76" s="1254"/>
      <c r="L76" s="1254"/>
      <c r="M76" s="1254"/>
      <c r="N76" s="1254"/>
      <c r="O76" s="1254"/>
    </row>
    <row r="77" spans="2:30">
      <c r="B77" s="231"/>
      <c r="C77" s="227"/>
      <c r="D77" s="227"/>
      <c r="E77" s="227"/>
      <c r="F77" s="227"/>
      <c r="G77" s="1225" t="s">
        <v>366</v>
      </c>
      <c r="H77" s="1226"/>
      <c r="I77" s="1231" t="s">
        <v>365</v>
      </c>
      <c r="J77" s="1231"/>
      <c r="K77" s="1232">
        <v>61.3</v>
      </c>
      <c r="L77" s="1232">
        <v>54.6</v>
      </c>
      <c r="M77" s="1221">
        <v>48.7</v>
      </c>
      <c r="N77" s="1221">
        <v>20.2</v>
      </c>
      <c r="O77" s="1221">
        <v>38.5</v>
      </c>
      <c r="R77" s="226">
        <v>12.3</v>
      </c>
      <c r="T77" s="226">
        <v>11.1</v>
      </c>
    </row>
    <row r="78" spans="2:30">
      <c r="B78" s="231"/>
      <c r="C78" s="227"/>
      <c r="D78" s="227"/>
      <c r="E78" s="227"/>
      <c r="F78" s="227"/>
      <c r="G78" s="1227"/>
      <c r="H78" s="1228"/>
      <c r="I78" s="1231"/>
      <c r="J78" s="1231"/>
      <c r="K78" s="1232"/>
      <c r="L78" s="1232"/>
      <c r="M78" s="1221"/>
      <c r="N78" s="1221"/>
      <c r="O78" s="1221"/>
    </row>
    <row r="79" spans="2:30">
      <c r="B79" s="231"/>
      <c r="C79" s="227"/>
      <c r="D79" s="227"/>
      <c r="E79" s="227"/>
      <c r="F79" s="227"/>
      <c r="G79" s="1227"/>
      <c r="H79" s="1228"/>
      <c r="I79" s="1222" t="s">
        <v>369</v>
      </c>
      <c r="J79" s="1223"/>
      <c r="K79" s="1224">
        <v>11.7</v>
      </c>
      <c r="L79" s="1224">
        <v>11.2</v>
      </c>
      <c r="M79" s="1224">
        <v>10.4</v>
      </c>
      <c r="N79" s="1224">
        <v>9.3000000000000007</v>
      </c>
      <c r="O79" s="1224">
        <v>9.1999999999999993</v>
      </c>
      <c r="V79" s="226">
        <v>53.5</v>
      </c>
      <c r="X79" s="226">
        <v>48.2</v>
      </c>
      <c r="Z79" s="226">
        <v>34.200000000000003</v>
      </c>
      <c r="AB79" s="226">
        <v>30.3</v>
      </c>
      <c r="AD79" s="226">
        <v>28.9</v>
      </c>
    </row>
    <row r="80" spans="2:30">
      <c r="B80" s="231"/>
      <c r="C80" s="227"/>
      <c r="D80" s="227"/>
      <c r="E80" s="227"/>
      <c r="F80" s="227"/>
      <c r="G80" s="1229"/>
      <c r="H80" s="1230"/>
      <c r="I80" s="1223"/>
      <c r="J80" s="1223"/>
      <c r="K80" s="1224"/>
      <c r="L80" s="1224"/>
      <c r="M80" s="1224"/>
      <c r="N80" s="1224"/>
      <c r="O80" s="1224"/>
    </row>
    <row r="81" spans="2:17">
      <c r="B81" s="231"/>
      <c r="C81" s="227"/>
      <c r="D81" s="227"/>
      <c r="E81" s="227"/>
      <c r="F81" s="227"/>
      <c r="G81" s="227"/>
      <c r="H81" s="227"/>
      <c r="I81" s="227"/>
      <c r="J81" s="227"/>
      <c r="K81" s="352"/>
      <c r="L81" s="227"/>
      <c r="M81" s="227"/>
      <c r="N81" s="227"/>
      <c r="O81" s="227"/>
    </row>
    <row r="82" spans="2:17" ht="17.25">
      <c r="B82" s="231"/>
      <c r="C82" s="227"/>
      <c r="D82" s="227"/>
      <c r="E82" s="227"/>
      <c r="F82" s="227"/>
      <c r="G82" s="227"/>
      <c r="H82" s="227"/>
      <c r="I82" s="227"/>
      <c r="J82" s="227"/>
      <c r="K82" s="353"/>
      <c r="L82" s="353"/>
      <c r="M82" s="353"/>
      <c r="N82" s="353"/>
      <c r="O82" s="353"/>
    </row>
    <row r="83" spans="2:17">
      <c r="B83" s="323"/>
      <c r="C83" s="289"/>
      <c r="D83" s="289"/>
      <c r="E83" s="289"/>
      <c r="F83" s="289"/>
      <c r="G83" s="289"/>
      <c r="H83" s="289"/>
      <c r="I83" s="289"/>
      <c r="J83" s="289"/>
      <c r="K83" s="289"/>
      <c r="L83" s="289"/>
      <c r="M83" s="289"/>
      <c r="N83" s="289"/>
      <c r="O83" s="289"/>
      <c r="P83" s="324"/>
    </row>
    <row r="84" spans="2:17">
      <c r="H84" s="227"/>
      <c r="I84" s="227"/>
      <c r="J84" s="227"/>
      <c r="K84" s="227"/>
      <c r="L84" s="227"/>
      <c r="M84" s="227"/>
      <c r="N84" s="227"/>
      <c r="O84" s="227"/>
      <c r="P84" s="227"/>
      <c r="Q84" s="227"/>
    </row>
    <row r="85" spans="2:17">
      <c r="B85" s="227"/>
      <c r="C85" s="227"/>
      <c r="D85" s="227"/>
      <c r="E85" s="227"/>
      <c r="F85" s="227"/>
      <c r="G85" s="227"/>
      <c r="H85" s="227"/>
      <c r="I85" s="227"/>
      <c r="J85" s="227"/>
      <c r="K85" s="227"/>
      <c r="L85" s="227"/>
      <c r="M85" s="227"/>
      <c r="N85" s="227"/>
      <c r="O85" s="227"/>
      <c r="P85" s="227"/>
      <c r="Q85" s="227"/>
    </row>
    <row r="86" spans="2:17" hidden="1">
      <c r="B86" s="227"/>
      <c r="C86" s="227"/>
      <c r="D86" s="227"/>
      <c r="E86" s="227"/>
      <c r="F86" s="227"/>
      <c r="G86" s="227"/>
      <c r="H86" s="227"/>
      <c r="I86" s="227"/>
      <c r="J86" s="227"/>
      <c r="K86" s="227"/>
      <c r="L86" s="227"/>
      <c r="M86" s="227"/>
      <c r="N86" s="227"/>
      <c r="O86" s="227"/>
      <c r="P86" s="227"/>
      <c r="Q86" s="227"/>
    </row>
    <row r="87" spans="2:17" hidden="1">
      <c r="B87" s="227"/>
      <c r="C87" s="227"/>
      <c r="D87" s="227"/>
      <c r="E87" s="227"/>
      <c r="F87" s="227"/>
      <c r="G87" s="227"/>
      <c r="H87" s="227"/>
      <c r="I87" s="227"/>
      <c r="J87" s="227"/>
      <c r="K87" s="354"/>
      <c r="L87" s="227"/>
      <c r="M87" s="227"/>
      <c r="N87" s="227"/>
      <c r="O87" s="227"/>
      <c r="P87" s="227"/>
      <c r="Q87" s="227"/>
    </row>
    <row r="88" spans="2:17" hidden="1">
      <c r="B88" s="227"/>
      <c r="C88" s="227"/>
      <c r="D88" s="227"/>
      <c r="E88" s="227"/>
      <c r="F88" s="227"/>
      <c r="G88" s="227"/>
      <c r="H88" s="227"/>
      <c r="I88" s="227"/>
      <c r="J88" s="227"/>
      <c r="K88" s="227"/>
      <c r="L88" s="227"/>
      <c r="M88" s="227"/>
      <c r="N88" s="227"/>
      <c r="O88" s="227"/>
      <c r="P88" s="227"/>
      <c r="Q88" s="227"/>
    </row>
    <row r="89" spans="2:17" hidden="1">
      <c r="B89" s="227"/>
      <c r="C89" s="227"/>
      <c r="D89" s="227"/>
      <c r="E89" s="227"/>
      <c r="F89" s="227"/>
      <c r="G89" s="227"/>
      <c r="H89" s="227"/>
      <c r="I89" s="227"/>
      <c r="J89" s="227"/>
      <c r="K89" s="227"/>
      <c r="L89" s="227"/>
      <c r="M89" s="227"/>
      <c r="N89" s="227"/>
      <c r="O89" s="227"/>
      <c r="P89" s="227"/>
      <c r="Q89" s="227"/>
    </row>
    <row r="90" spans="2:17" hidden="1">
      <c r="B90" s="227"/>
      <c r="C90" s="227"/>
      <c r="D90" s="227"/>
      <c r="E90" s="227"/>
      <c r="F90" s="227"/>
      <c r="G90" s="227"/>
      <c r="H90" s="227"/>
      <c r="I90" s="227"/>
      <c r="J90" s="227"/>
      <c r="K90" s="227"/>
      <c r="L90" s="227"/>
      <c r="M90" s="227"/>
      <c r="N90" s="227"/>
      <c r="O90" s="227"/>
      <c r="P90" s="227"/>
      <c r="Q90" s="227"/>
    </row>
    <row r="91" spans="2:17" hidden="1">
      <c r="B91" s="227"/>
      <c r="C91" s="227"/>
      <c r="D91" s="227"/>
      <c r="E91" s="227"/>
      <c r="F91" s="227"/>
      <c r="G91" s="227"/>
      <c r="H91" s="227"/>
      <c r="I91" s="227"/>
      <c r="J91" s="227"/>
      <c r="K91" s="227"/>
      <c r="L91" s="227"/>
      <c r="M91" s="227"/>
      <c r="N91" s="227"/>
      <c r="O91" s="227"/>
      <c r="P91" s="227"/>
      <c r="Q91" s="227"/>
    </row>
    <row r="92" spans="2:17" ht="13.5" hidden="1" customHeight="1">
      <c r="B92" s="227"/>
      <c r="C92" s="227"/>
      <c r="D92" s="227"/>
      <c r="E92" s="227"/>
      <c r="F92" s="227"/>
      <c r="G92" s="227"/>
      <c r="H92" s="227"/>
      <c r="I92" s="227"/>
      <c r="J92" s="227"/>
      <c r="K92" s="227"/>
      <c r="L92" s="227"/>
      <c r="M92" s="227"/>
      <c r="N92" s="227"/>
      <c r="O92" s="227"/>
      <c r="P92" s="227"/>
      <c r="Q92" s="227"/>
    </row>
    <row r="93" spans="2:17" ht="13.5" hidden="1" customHeight="1">
      <c r="B93" s="227"/>
      <c r="C93" s="227"/>
      <c r="D93" s="227"/>
      <c r="E93" s="227"/>
      <c r="F93" s="227"/>
      <c r="G93" s="227"/>
      <c r="H93" s="227"/>
      <c r="I93" s="227"/>
      <c r="J93" s="227"/>
      <c r="K93" s="227"/>
      <c r="L93" s="227"/>
      <c r="M93" s="227"/>
      <c r="N93" s="227"/>
      <c r="O93" s="227"/>
      <c r="P93" s="227"/>
      <c r="Q93" s="227"/>
    </row>
    <row r="94" spans="2:17" ht="13.5" hidden="1" customHeight="1">
      <c r="B94" s="227"/>
      <c r="C94" s="227"/>
      <c r="D94" s="227"/>
      <c r="E94" s="227"/>
      <c r="F94" s="227"/>
      <c r="G94" s="227"/>
      <c r="H94" s="227"/>
      <c r="I94" s="227"/>
      <c r="J94" s="227"/>
      <c r="K94" s="227"/>
      <c r="L94" s="227"/>
      <c r="M94" s="227"/>
      <c r="N94" s="227"/>
      <c r="O94" s="227"/>
      <c r="P94" s="227"/>
      <c r="Q94" s="227"/>
    </row>
    <row r="95" spans="2:17" ht="13.5" hidden="1" customHeight="1">
      <c r="B95" s="227"/>
      <c r="C95" s="227"/>
      <c r="D95" s="227"/>
      <c r="E95" s="227"/>
      <c r="F95" s="227"/>
      <c r="G95" s="227"/>
      <c r="H95" s="227"/>
      <c r="I95" s="227"/>
      <c r="J95" s="227"/>
      <c r="K95" s="227"/>
      <c r="L95" s="227"/>
      <c r="M95" s="227"/>
      <c r="N95" s="227"/>
      <c r="O95" s="227"/>
      <c r="P95" s="227"/>
      <c r="Q95" s="227"/>
    </row>
    <row r="96" spans="2:17" ht="13.5" hidden="1" customHeight="1">
      <c r="B96" s="227"/>
      <c r="C96" s="227"/>
      <c r="D96" s="227"/>
      <c r="E96" s="227"/>
      <c r="F96" s="227"/>
      <c r="G96" s="227"/>
      <c r="H96" s="227"/>
      <c r="I96" s="227"/>
      <c r="J96" s="227"/>
      <c r="K96" s="227"/>
      <c r="L96" s="227"/>
      <c r="M96" s="227"/>
      <c r="N96" s="227"/>
      <c r="O96" s="227"/>
      <c r="P96" s="227"/>
      <c r="Q96" s="227"/>
    </row>
    <row r="97" spans="2:17" ht="13.5" hidden="1" customHeight="1">
      <c r="B97" s="227"/>
      <c r="C97" s="227"/>
      <c r="D97" s="227"/>
      <c r="E97" s="227"/>
      <c r="F97" s="227"/>
      <c r="G97" s="227"/>
      <c r="H97" s="227"/>
      <c r="I97" s="227"/>
      <c r="J97" s="227"/>
      <c r="K97" s="227"/>
      <c r="L97" s="227"/>
      <c r="M97" s="227"/>
      <c r="N97" s="227"/>
      <c r="O97" s="227"/>
      <c r="P97" s="227"/>
      <c r="Q97" s="227"/>
    </row>
    <row r="98" spans="2:17" ht="13.5" hidden="1" customHeight="1">
      <c r="B98" s="227"/>
      <c r="C98" s="227"/>
      <c r="D98" s="227"/>
      <c r="E98" s="227"/>
      <c r="F98" s="227"/>
      <c r="G98" s="227"/>
      <c r="H98" s="227"/>
      <c r="I98" s="227"/>
      <c r="J98" s="227"/>
      <c r="K98" s="227"/>
      <c r="L98" s="227"/>
      <c r="M98" s="227"/>
      <c r="N98" s="227"/>
      <c r="O98" s="227"/>
      <c r="P98" s="227"/>
      <c r="Q98" s="227"/>
    </row>
    <row r="99" spans="2:17" ht="13.5" hidden="1" customHeight="1">
      <c r="B99" s="227"/>
      <c r="C99" s="227"/>
      <c r="D99" s="227"/>
      <c r="E99" s="227"/>
      <c r="F99" s="227"/>
      <c r="G99" s="227"/>
      <c r="H99" s="227"/>
      <c r="I99" s="227"/>
      <c r="J99" s="227"/>
      <c r="K99" s="227"/>
      <c r="L99" s="227"/>
      <c r="M99" s="227"/>
      <c r="N99" s="227"/>
      <c r="O99" s="227"/>
      <c r="P99" s="227"/>
      <c r="Q99" s="227"/>
    </row>
    <row r="100" spans="2:17" ht="13.5" hidden="1" customHeight="1">
      <c r="B100" s="227"/>
      <c r="C100" s="227"/>
      <c r="D100" s="227"/>
      <c r="E100" s="227"/>
      <c r="F100" s="227"/>
      <c r="G100" s="227"/>
      <c r="H100" s="227"/>
      <c r="I100" s="227"/>
      <c r="J100" s="227"/>
      <c r="K100" s="227"/>
      <c r="L100" s="227"/>
      <c r="M100" s="227"/>
      <c r="N100" s="227"/>
      <c r="O100" s="227"/>
      <c r="P100" s="227"/>
      <c r="Q100" s="227"/>
    </row>
    <row r="101" spans="2:17" ht="13.5" hidden="1" customHeight="1">
      <c r="B101" s="227"/>
      <c r="C101" s="227"/>
      <c r="D101" s="227"/>
      <c r="E101" s="227"/>
      <c r="F101" s="227"/>
      <c r="G101" s="227"/>
      <c r="H101" s="227"/>
      <c r="I101" s="227"/>
      <c r="J101" s="227"/>
      <c r="K101" s="227"/>
      <c r="L101" s="227"/>
      <c r="M101" s="227"/>
      <c r="N101" s="227"/>
      <c r="O101" s="227"/>
      <c r="P101" s="227"/>
      <c r="Q101" s="227"/>
    </row>
    <row r="102" spans="2:17" ht="13.5" hidden="1" customHeight="1">
      <c r="B102" s="227"/>
      <c r="C102" s="227"/>
      <c r="D102" s="227"/>
      <c r="E102" s="227"/>
      <c r="F102" s="227"/>
      <c r="G102" s="227"/>
      <c r="H102" s="227"/>
      <c r="I102" s="227"/>
      <c r="J102" s="227"/>
      <c r="K102" s="227"/>
      <c r="L102" s="227"/>
      <c r="M102" s="227"/>
      <c r="N102" s="227"/>
      <c r="O102" s="227"/>
      <c r="P102" s="227"/>
      <c r="Q102" s="227"/>
    </row>
    <row r="103" spans="2:17" ht="13.5" hidden="1" customHeight="1">
      <c r="B103" s="227"/>
      <c r="C103" s="227"/>
      <c r="D103" s="227"/>
      <c r="E103" s="227"/>
      <c r="F103" s="227"/>
      <c r="G103" s="227"/>
      <c r="H103" s="227"/>
      <c r="I103" s="227"/>
      <c r="J103" s="227"/>
      <c r="K103" s="227"/>
      <c r="L103" s="227"/>
      <c r="M103" s="227"/>
      <c r="N103" s="227"/>
      <c r="O103" s="227"/>
      <c r="P103" s="227"/>
      <c r="Q103" s="227"/>
    </row>
    <row r="104" spans="2:17" ht="13.5" hidden="1" customHeight="1">
      <c r="B104" s="227"/>
      <c r="C104" s="227"/>
      <c r="D104" s="227"/>
      <c r="E104" s="227"/>
      <c r="F104" s="227"/>
      <c r="G104" s="227"/>
      <c r="H104" s="227"/>
      <c r="I104" s="227"/>
      <c r="J104" s="227"/>
      <c r="K104" s="227"/>
      <c r="L104" s="227"/>
      <c r="M104" s="227"/>
      <c r="N104" s="227"/>
      <c r="O104" s="227"/>
      <c r="P104" s="227"/>
      <c r="Q104" s="227"/>
    </row>
    <row r="105" spans="2:17" ht="13.5" hidden="1" customHeight="1">
      <c r="B105" s="227"/>
      <c r="C105" s="227"/>
      <c r="D105" s="227"/>
      <c r="E105" s="227"/>
      <c r="F105" s="227"/>
      <c r="G105" s="227"/>
      <c r="H105" s="227"/>
      <c r="I105" s="227"/>
      <c r="J105" s="227"/>
      <c r="K105" s="227"/>
      <c r="L105" s="227"/>
      <c r="M105" s="227"/>
      <c r="N105" s="227"/>
      <c r="O105" s="227"/>
      <c r="P105" s="227"/>
      <c r="Q105" s="227"/>
    </row>
    <row r="106" spans="2:17" ht="13.5" hidden="1" customHeight="1">
      <c r="B106" s="227"/>
      <c r="C106" s="227"/>
      <c r="D106" s="227"/>
      <c r="E106" s="227"/>
      <c r="F106" s="227"/>
      <c r="G106" s="227"/>
      <c r="H106" s="227"/>
      <c r="I106" s="227"/>
      <c r="J106" s="227"/>
      <c r="K106" s="227"/>
      <c r="L106" s="227"/>
      <c r="M106" s="227"/>
      <c r="N106" s="227"/>
      <c r="O106" s="227"/>
      <c r="P106" s="227"/>
      <c r="Q106" s="227"/>
    </row>
    <row r="107" spans="2:17" ht="13.5" hidden="1" customHeight="1">
      <c r="B107" s="227"/>
      <c r="C107" s="227"/>
      <c r="D107" s="227"/>
      <c r="E107" s="227"/>
      <c r="F107" s="227"/>
      <c r="G107" s="227"/>
      <c r="H107" s="227"/>
      <c r="I107" s="227"/>
      <c r="J107" s="227"/>
      <c r="K107" s="227"/>
      <c r="L107" s="227"/>
      <c r="M107" s="227"/>
      <c r="N107" s="227"/>
      <c r="O107" s="227"/>
      <c r="P107" s="227"/>
      <c r="Q107" s="227"/>
    </row>
    <row r="108" spans="2:17" ht="13.5" hidden="1" customHeight="1">
      <c r="B108" s="227"/>
      <c r="C108" s="227"/>
      <c r="D108" s="227"/>
      <c r="E108" s="227"/>
      <c r="F108" s="227"/>
      <c r="G108" s="227"/>
      <c r="H108" s="227"/>
      <c r="I108" s="227"/>
      <c r="J108" s="227"/>
      <c r="K108" s="227"/>
      <c r="L108" s="227"/>
      <c r="M108" s="227"/>
      <c r="N108" s="227"/>
      <c r="O108" s="227"/>
      <c r="P108" s="227"/>
      <c r="Q108" s="227"/>
    </row>
    <row r="109" spans="2:17" ht="13.5" hidden="1" customHeight="1">
      <c r="B109" s="227"/>
      <c r="C109" s="227"/>
      <c r="D109" s="227"/>
      <c r="E109" s="227"/>
      <c r="F109" s="227"/>
      <c r="G109" s="227"/>
      <c r="H109" s="227"/>
      <c r="I109" s="227"/>
      <c r="J109" s="227"/>
      <c r="K109" s="227"/>
      <c r="L109" s="227"/>
      <c r="M109" s="227"/>
      <c r="N109" s="227"/>
      <c r="O109" s="227"/>
      <c r="P109" s="227"/>
      <c r="Q109" s="227"/>
    </row>
    <row r="110" spans="2:17" ht="13.5" hidden="1" customHeight="1">
      <c r="B110" s="227"/>
      <c r="C110" s="227"/>
      <c r="D110" s="227"/>
      <c r="E110" s="227"/>
      <c r="F110" s="227"/>
      <c r="G110" s="227"/>
      <c r="H110" s="227"/>
      <c r="I110" s="227"/>
      <c r="J110" s="227"/>
      <c r="K110" s="227"/>
      <c r="L110" s="227"/>
      <c r="M110" s="227"/>
      <c r="N110" s="227"/>
      <c r="O110" s="227"/>
      <c r="P110" s="227"/>
      <c r="Q110" s="227"/>
    </row>
    <row r="111" spans="2:17" ht="13.5" hidden="1" customHeight="1">
      <c r="B111" s="227"/>
      <c r="C111" s="227"/>
      <c r="D111" s="227"/>
      <c r="E111" s="227"/>
      <c r="F111" s="227"/>
      <c r="G111" s="227"/>
      <c r="H111" s="227"/>
      <c r="I111" s="227"/>
      <c r="J111" s="227"/>
      <c r="K111" s="227"/>
      <c r="L111" s="227"/>
      <c r="M111" s="227"/>
      <c r="N111" s="227"/>
      <c r="O111" s="227"/>
      <c r="P111" s="227"/>
      <c r="Q111" s="227"/>
    </row>
    <row r="112" spans="2:17" ht="13.5" hidden="1" customHeight="1">
      <c r="B112" s="227"/>
      <c r="C112" s="227"/>
      <c r="D112" s="227"/>
      <c r="E112" s="227"/>
      <c r="F112" s="227"/>
      <c r="G112" s="227"/>
      <c r="H112" s="227"/>
      <c r="I112" s="227"/>
      <c r="J112" s="227"/>
      <c r="K112" s="227"/>
      <c r="L112" s="227"/>
      <c r="M112" s="227"/>
      <c r="N112" s="227"/>
      <c r="O112" s="227"/>
      <c r="P112" s="227"/>
      <c r="Q112" s="227"/>
    </row>
    <row r="113" spans="2:17" ht="13.5" hidden="1" customHeight="1">
      <c r="B113" s="227"/>
      <c r="C113" s="227"/>
      <c r="D113" s="227"/>
      <c r="E113" s="227"/>
      <c r="F113" s="227"/>
      <c r="G113" s="227"/>
      <c r="H113" s="227"/>
      <c r="I113" s="227"/>
      <c r="J113" s="227"/>
      <c r="K113" s="227"/>
      <c r="L113" s="227"/>
      <c r="M113" s="227"/>
      <c r="N113" s="227"/>
      <c r="O113" s="227"/>
      <c r="P113" s="227"/>
      <c r="Q113" s="227"/>
    </row>
    <row r="114" spans="2:17" ht="13.5" hidden="1" customHeight="1">
      <c r="B114" s="227"/>
      <c r="C114" s="227"/>
      <c r="D114" s="227"/>
      <c r="E114" s="227"/>
      <c r="F114" s="227"/>
      <c r="G114" s="227"/>
      <c r="H114" s="227"/>
      <c r="I114" s="227"/>
      <c r="J114" s="227"/>
      <c r="K114" s="227"/>
      <c r="L114" s="227"/>
      <c r="M114" s="227"/>
      <c r="N114" s="227"/>
      <c r="O114" s="227"/>
      <c r="P114" s="227"/>
      <c r="Q114" s="227"/>
    </row>
    <row r="115" spans="2:17" ht="13.5" hidden="1" customHeight="1">
      <c r="B115" s="227"/>
      <c r="C115" s="227"/>
      <c r="D115" s="227"/>
      <c r="E115" s="227"/>
      <c r="F115" s="227"/>
      <c r="G115" s="227"/>
      <c r="H115" s="227"/>
      <c r="I115" s="227"/>
      <c r="J115" s="227"/>
      <c r="K115" s="227"/>
      <c r="L115" s="227"/>
      <c r="M115" s="227"/>
      <c r="N115" s="227"/>
      <c r="O115" s="227"/>
      <c r="P115" s="227"/>
      <c r="Q115" s="227"/>
    </row>
    <row r="116" spans="2:17" ht="13.5" hidden="1" customHeight="1">
      <c r="B116" s="227"/>
      <c r="C116" s="227"/>
      <c r="D116" s="227"/>
      <c r="E116" s="227"/>
      <c r="F116" s="227"/>
      <c r="G116" s="227"/>
      <c r="H116" s="227"/>
      <c r="I116" s="227"/>
      <c r="J116" s="227"/>
      <c r="K116" s="227"/>
      <c r="L116" s="227"/>
      <c r="M116" s="227"/>
      <c r="N116" s="227"/>
      <c r="O116" s="227"/>
      <c r="P116" s="227"/>
      <c r="Q116" s="227"/>
    </row>
    <row r="117" spans="2:17" ht="13.5" hidden="1" customHeight="1">
      <c r="B117" s="227"/>
      <c r="C117" s="227"/>
      <c r="D117" s="227"/>
      <c r="E117" s="227"/>
      <c r="F117" s="227"/>
      <c r="G117" s="227"/>
      <c r="H117" s="227"/>
      <c r="I117" s="227"/>
      <c r="J117" s="227"/>
      <c r="K117" s="227"/>
      <c r="L117" s="227"/>
      <c r="M117" s="227"/>
      <c r="N117" s="227"/>
      <c r="O117" s="227"/>
      <c r="P117" s="227"/>
      <c r="Q117" s="227"/>
    </row>
    <row r="118" spans="2:17" ht="13.5" hidden="1" customHeight="1">
      <c r="B118" s="227"/>
      <c r="C118" s="227"/>
      <c r="D118" s="227"/>
      <c r="E118" s="227"/>
      <c r="F118" s="227"/>
      <c r="G118" s="227"/>
      <c r="H118" s="227"/>
      <c r="I118" s="227"/>
      <c r="J118" s="227"/>
      <c r="K118" s="227"/>
      <c r="L118" s="227"/>
      <c r="M118" s="227"/>
      <c r="N118" s="227"/>
      <c r="O118" s="227"/>
      <c r="P118" s="227"/>
      <c r="Q118" s="227"/>
    </row>
    <row r="119" spans="2:17" ht="13.5" hidden="1" customHeight="1">
      <c r="B119" s="227"/>
      <c r="C119" s="227"/>
      <c r="D119" s="227"/>
      <c r="E119" s="227"/>
      <c r="F119" s="227"/>
      <c r="G119" s="227"/>
      <c r="H119" s="227"/>
      <c r="I119" s="227"/>
      <c r="J119" s="227"/>
      <c r="K119" s="227"/>
      <c r="L119" s="227"/>
      <c r="M119" s="227"/>
      <c r="N119" s="227"/>
      <c r="O119" s="227"/>
      <c r="P119" s="227"/>
      <c r="Q119" s="227"/>
    </row>
    <row r="120" spans="2:17" ht="13.5" hidden="1" customHeight="1">
      <c r="B120" s="227"/>
      <c r="C120" s="227"/>
      <c r="D120" s="227"/>
      <c r="E120" s="227"/>
      <c r="F120" s="227"/>
      <c r="G120" s="227"/>
      <c r="H120" s="227"/>
      <c r="I120" s="227"/>
      <c r="J120" s="227"/>
      <c r="K120" s="227"/>
      <c r="L120" s="227"/>
      <c r="M120" s="227"/>
      <c r="N120" s="227"/>
      <c r="O120" s="227"/>
      <c r="P120" s="227"/>
      <c r="Q120" s="227"/>
    </row>
    <row r="121" spans="2:17" ht="13.5" hidden="1" customHeight="1">
      <c r="B121" s="227"/>
      <c r="C121" s="227"/>
      <c r="D121" s="227"/>
      <c r="E121" s="227"/>
      <c r="F121" s="227"/>
      <c r="G121" s="227"/>
      <c r="H121" s="227"/>
      <c r="I121" s="227"/>
      <c r="J121" s="227"/>
      <c r="K121" s="227"/>
      <c r="L121" s="227"/>
      <c r="M121" s="227"/>
      <c r="N121" s="227"/>
      <c r="O121" s="227"/>
      <c r="P121" s="227"/>
      <c r="Q121" s="227"/>
    </row>
    <row r="122" spans="2:17" ht="13.5" hidden="1" customHeight="1">
      <c r="B122" s="227"/>
      <c r="C122" s="227"/>
      <c r="D122" s="227"/>
      <c r="E122" s="227"/>
      <c r="F122" s="227"/>
      <c r="G122" s="227"/>
      <c r="H122" s="227"/>
      <c r="I122" s="227"/>
      <c r="J122" s="227"/>
      <c r="K122" s="227"/>
      <c r="L122" s="227"/>
      <c r="M122" s="227"/>
      <c r="N122" s="227"/>
      <c r="O122" s="227"/>
      <c r="P122" s="227"/>
      <c r="Q122" s="227"/>
    </row>
    <row r="123" spans="2:17" ht="13.5" hidden="1" customHeight="1">
      <c r="B123" s="227"/>
      <c r="C123" s="227"/>
      <c r="D123" s="227"/>
      <c r="E123" s="227"/>
      <c r="F123" s="227"/>
      <c r="G123" s="227"/>
      <c r="H123" s="227"/>
      <c r="I123" s="227"/>
      <c r="J123" s="227"/>
      <c r="K123" s="227"/>
      <c r="L123" s="227"/>
      <c r="M123" s="227"/>
      <c r="N123" s="227"/>
      <c r="O123" s="227"/>
      <c r="P123" s="227"/>
      <c r="Q123" s="227"/>
    </row>
    <row r="124" spans="2:17" ht="13.5" hidden="1" customHeight="1">
      <c r="B124" s="227"/>
      <c r="C124" s="227"/>
      <c r="D124" s="227"/>
      <c r="E124" s="227"/>
      <c r="F124" s="227"/>
      <c r="G124" s="227"/>
      <c r="H124" s="227"/>
      <c r="I124" s="227"/>
      <c r="J124" s="227"/>
      <c r="K124" s="227"/>
      <c r="L124" s="227"/>
      <c r="M124" s="227"/>
      <c r="N124" s="227"/>
      <c r="O124" s="227"/>
      <c r="P124" s="227"/>
      <c r="Q124" s="227"/>
    </row>
    <row r="125" spans="2:17" ht="13.5" hidden="1" customHeight="1">
      <c r="B125" s="227"/>
      <c r="C125" s="227"/>
      <c r="D125" s="227"/>
      <c r="E125" s="227"/>
      <c r="F125" s="227"/>
      <c r="G125" s="227"/>
      <c r="H125" s="227"/>
      <c r="I125" s="227"/>
      <c r="J125" s="227"/>
      <c r="K125" s="227"/>
      <c r="L125" s="227"/>
      <c r="M125" s="227"/>
      <c r="N125" s="227"/>
      <c r="O125" s="227"/>
      <c r="P125" s="227"/>
      <c r="Q125" s="227"/>
    </row>
    <row r="126" spans="2:17" ht="13.5" hidden="1" customHeight="1">
      <c r="B126" s="227"/>
      <c r="C126" s="227"/>
      <c r="D126" s="227"/>
      <c r="E126" s="227"/>
      <c r="F126" s="227"/>
      <c r="G126" s="227"/>
      <c r="H126" s="227"/>
      <c r="I126" s="227"/>
      <c r="J126" s="227"/>
      <c r="K126" s="227"/>
      <c r="L126" s="227"/>
      <c r="M126" s="227"/>
      <c r="N126" s="227"/>
      <c r="O126" s="227"/>
      <c r="P126" s="227"/>
      <c r="Q126" s="227"/>
    </row>
    <row r="127" spans="2:17" ht="13.5" hidden="1" customHeight="1">
      <c r="B127" s="227"/>
      <c r="C127" s="227"/>
      <c r="D127" s="227"/>
      <c r="E127" s="227"/>
      <c r="F127" s="227"/>
      <c r="G127" s="227"/>
      <c r="H127" s="227"/>
      <c r="I127" s="227"/>
      <c r="J127" s="227"/>
      <c r="K127" s="227"/>
      <c r="L127" s="227"/>
      <c r="M127" s="227"/>
      <c r="N127" s="227"/>
      <c r="O127" s="227"/>
      <c r="P127" s="227"/>
      <c r="Q127" s="227"/>
    </row>
    <row r="128" spans="2:17" ht="13.5" hidden="1" customHeight="1">
      <c r="B128" s="227"/>
      <c r="C128" s="227"/>
      <c r="D128" s="227"/>
      <c r="E128" s="227"/>
      <c r="F128" s="227"/>
      <c r="G128" s="227"/>
      <c r="H128" s="227"/>
      <c r="I128" s="227"/>
      <c r="J128" s="227"/>
      <c r="K128" s="227"/>
      <c r="L128" s="227"/>
      <c r="M128" s="227"/>
      <c r="N128" s="227"/>
      <c r="O128" s="227"/>
      <c r="P128" s="227"/>
      <c r="Q128" s="227"/>
    </row>
    <row r="129" spans="2:17" ht="13.5" hidden="1" customHeight="1">
      <c r="B129" s="227"/>
      <c r="C129" s="227"/>
      <c r="D129" s="227"/>
      <c r="E129" s="227"/>
      <c r="F129" s="227"/>
      <c r="G129" s="227"/>
      <c r="H129" s="227"/>
      <c r="I129" s="227"/>
      <c r="J129" s="227"/>
      <c r="K129" s="227"/>
      <c r="L129" s="227"/>
      <c r="M129" s="227"/>
      <c r="N129" s="227"/>
      <c r="O129" s="227"/>
      <c r="P129" s="227"/>
      <c r="Q129" s="227"/>
    </row>
    <row r="130" spans="2:17" ht="13.5" hidden="1" customHeight="1">
      <c r="B130" s="227"/>
      <c r="C130" s="227"/>
      <c r="D130" s="227"/>
      <c r="E130" s="227"/>
      <c r="F130" s="227"/>
      <c r="G130" s="227"/>
      <c r="H130" s="227"/>
      <c r="I130" s="227"/>
      <c r="J130" s="227"/>
      <c r="K130" s="227"/>
      <c r="L130" s="227"/>
      <c r="M130" s="227"/>
      <c r="N130" s="227"/>
      <c r="O130" s="227"/>
      <c r="P130" s="227"/>
      <c r="Q130" s="227"/>
    </row>
    <row r="131" spans="2:17" ht="13.5" hidden="1" customHeight="1">
      <c r="B131" s="227"/>
      <c r="C131" s="227"/>
      <c r="D131" s="227"/>
      <c r="E131" s="227"/>
      <c r="F131" s="227"/>
      <c r="G131" s="227"/>
      <c r="H131" s="227"/>
      <c r="I131" s="227"/>
      <c r="J131" s="227"/>
      <c r="K131" s="227"/>
      <c r="L131" s="227"/>
      <c r="M131" s="227"/>
      <c r="N131" s="227"/>
      <c r="O131" s="227"/>
      <c r="P131" s="227"/>
      <c r="Q131" s="227"/>
    </row>
    <row r="132" spans="2:17" ht="13.5" hidden="1" customHeight="1">
      <c r="B132" s="227"/>
      <c r="C132" s="227"/>
      <c r="D132" s="227"/>
      <c r="E132" s="227"/>
      <c r="F132" s="227"/>
      <c r="G132" s="227"/>
      <c r="H132" s="227"/>
      <c r="I132" s="227"/>
      <c r="J132" s="227"/>
      <c r="K132" s="227"/>
      <c r="L132" s="227"/>
      <c r="M132" s="227"/>
      <c r="N132" s="227"/>
      <c r="O132" s="227"/>
      <c r="P132" s="227"/>
      <c r="Q132" s="227"/>
    </row>
    <row r="133" spans="2:17" ht="13.5" hidden="1" customHeight="1">
      <c r="B133" s="227"/>
      <c r="C133" s="227"/>
      <c r="D133" s="227"/>
      <c r="E133" s="227"/>
      <c r="F133" s="227"/>
      <c r="G133" s="227"/>
      <c r="H133" s="227"/>
      <c r="I133" s="227"/>
      <c r="J133" s="227"/>
      <c r="K133" s="227"/>
      <c r="L133" s="227"/>
      <c r="M133" s="227"/>
      <c r="N133" s="227"/>
      <c r="O133" s="227"/>
      <c r="P133" s="227"/>
      <c r="Q133" s="227"/>
    </row>
    <row r="134" spans="2:17" ht="13.5" hidden="1" customHeight="1">
      <c r="B134" s="227"/>
      <c r="C134" s="227"/>
      <c r="D134" s="227"/>
      <c r="E134" s="227"/>
      <c r="F134" s="227"/>
      <c r="G134" s="227"/>
      <c r="H134" s="227"/>
      <c r="I134" s="227"/>
      <c r="J134" s="227"/>
      <c r="K134" s="227"/>
      <c r="L134" s="227"/>
      <c r="M134" s="227"/>
      <c r="N134" s="227"/>
      <c r="O134" s="227"/>
      <c r="P134" s="227"/>
      <c r="Q134" s="227"/>
    </row>
    <row r="135" spans="2:17" ht="13.5" hidden="1" customHeight="1">
      <c r="B135" s="227"/>
      <c r="C135" s="227"/>
      <c r="D135" s="227"/>
      <c r="E135" s="227"/>
      <c r="F135" s="227"/>
      <c r="G135" s="227"/>
      <c r="H135" s="227"/>
      <c r="I135" s="227"/>
      <c r="J135" s="227"/>
      <c r="K135" s="227"/>
      <c r="L135" s="227"/>
      <c r="M135" s="227"/>
      <c r="N135" s="227"/>
      <c r="O135" s="227"/>
      <c r="P135" s="227"/>
      <c r="Q135" s="227"/>
    </row>
    <row r="136" spans="2:17" ht="13.5" hidden="1" customHeight="1">
      <c r="B136" s="227"/>
      <c r="C136" s="227"/>
      <c r="D136" s="227"/>
      <c r="E136" s="227"/>
      <c r="F136" s="227"/>
      <c r="G136" s="227"/>
      <c r="H136" s="227"/>
      <c r="I136" s="227"/>
      <c r="J136" s="227"/>
      <c r="K136" s="227"/>
      <c r="L136" s="227"/>
      <c r="M136" s="227"/>
      <c r="N136" s="227"/>
      <c r="O136" s="227"/>
      <c r="P136" s="227"/>
      <c r="Q136" s="227"/>
    </row>
    <row r="137" spans="2:17" ht="13.5" hidden="1" customHeight="1">
      <c r="B137" s="227"/>
      <c r="C137" s="227"/>
      <c r="D137" s="227"/>
      <c r="E137" s="227"/>
      <c r="F137" s="227"/>
      <c r="G137" s="227"/>
      <c r="H137" s="227"/>
      <c r="I137" s="227"/>
      <c r="J137" s="227"/>
      <c r="K137" s="227"/>
      <c r="L137" s="227"/>
      <c r="M137" s="227"/>
      <c r="N137" s="227"/>
      <c r="O137" s="227"/>
      <c r="P137" s="227"/>
      <c r="Q137" s="227"/>
    </row>
    <row r="138" spans="2:17" ht="13.5" hidden="1" customHeight="1">
      <c r="B138" s="227"/>
      <c r="C138" s="227"/>
      <c r="D138" s="227"/>
      <c r="E138" s="227"/>
      <c r="F138" s="227"/>
      <c r="G138" s="227"/>
      <c r="H138" s="227"/>
      <c r="I138" s="227"/>
      <c r="J138" s="227"/>
      <c r="K138" s="227"/>
      <c r="L138" s="227"/>
      <c r="M138" s="227"/>
      <c r="N138" s="227"/>
      <c r="O138" s="227"/>
      <c r="P138" s="227"/>
      <c r="Q138" s="227"/>
    </row>
    <row r="139" spans="2:17" ht="13.5" hidden="1" customHeight="1">
      <c r="B139" s="227"/>
      <c r="C139" s="227"/>
      <c r="D139" s="227"/>
      <c r="E139" s="227"/>
      <c r="F139" s="227"/>
      <c r="G139" s="227"/>
      <c r="H139" s="227"/>
      <c r="I139" s="227"/>
      <c r="J139" s="227"/>
      <c r="K139" s="227"/>
      <c r="L139" s="227"/>
      <c r="M139" s="227"/>
      <c r="N139" s="227"/>
      <c r="O139" s="227"/>
      <c r="P139" s="227"/>
      <c r="Q139" s="227"/>
    </row>
    <row r="140" spans="2:17" ht="13.5" hidden="1" customHeight="1">
      <c r="B140" s="227"/>
      <c r="C140" s="227"/>
      <c r="D140" s="227"/>
      <c r="E140" s="227"/>
      <c r="F140" s="227"/>
      <c r="G140" s="227"/>
      <c r="H140" s="227"/>
      <c r="I140" s="227"/>
      <c r="J140" s="227"/>
      <c r="K140" s="227"/>
      <c r="L140" s="227"/>
      <c r="M140" s="227"/>
      <c r="N140" s="227"/>
      <c r="O140" s="227"/>
      <c r="P140" s="227"/>
      <c r="Q140" s="227"/>
    </row>
    <row r="141" spans="2:17" ht="13.5" hidden="1" customHeight="1">
      <c r="B141" s="227"/>
      <c r="C141" s="227"/>
      <c r="D141" s="227"/>
      <c r="E141" s="227"/>
      <c r="F141" s="227"/>
      <c r="G141" s="227"/>
      <c r="H141" s="227"/>
      <c r="I141" s="227"/>
      <c r="J141" s="227"/>
      <c r="K141" s="227"/>
      <c r="L141" s="227"/>
      <c r="M141" s="227"/>
      <c r="N141" s="227"/>
      <c r="O141" s="227"/>
      <c r="P141" s="227"/>
      <c r="Q141" s="227"/>
    </row>
    <row r="142" spans="2:17" ht="13.5" hidden="1" customHeight="1">
      <c r="B142" s="227"/>
      <c r="C142" s="227"/>
      <c r="D142" s="227"/>
      <c r="E142" s="227"/>
      <c r="F142" s="227"/>
      <c r="G142" s="227"/>
      <c r="H142" s="227"/>
      <c r="I142" s="227"/>
      <c r="J142" s="227"/>
      <c r="K142" s="227"/>
      <c r="L142" s="227"/>
      <c r="M142" s="227"/>
      <c r="N142" s="227"/>
      <c r="O142" s="227"/>
      <c r="P142" s="227"/>
      <c r="Q142" s="227"/>
    </row>
    <row r="143" spans="2:17" ht="13.5" hidden="1" customHeight="1">
      <c r="B143" s="227"/>
      <c r="C143" s="227"/>
      <c r="D143" s="227"/>
      <c r="E143" s="227"/>
      <c r="F143" s="227"/>
      <c r="G143" s="227"/>
      <c r="H143" s="227"/>
      <c r="I143" s="227"/>
      <c r="J143" s="227"/>
      <c r="K143" s="227"/>
      <c r="L143" s="227"/>
      <c r="M143" s="227"/>
      <c r="N143" s="227"/>
      <c r="O143" s="227"/>
      <c r="P143" s="227"/>
      <c r="Q143" s="227"/>
    </row>
    <row r="144" spans="2:17" ht="13.5" hidden="1" customHeight="1">
      <c r="B144" s="227"/>
      <c r="C144" s="227"/>
      <c r="D144" s="227"/>
      <c r="E144" s="227"/>
      <c r="F144" s="227"/>
      <c r="G144" s="227"/>
      <c r="H144" s="227"/>
      <c r="I144" s="227"/>
      <c r="J144" s="227"/>
      <c r="K144" s="227"/>
      <c r="L144" s="227"/>
      <c r="M144" s="227"/>
      <c r="N144" s="227"/>
      <c r="O144" s="227"/>
      <c r="P144" s="227"/>
      <c r="Q144" s="227"/>
    </row>
    <row r="145" spans="2:17" ht="13.5" hidden="1" customHeight="1">
      <c r="B145" s="227"/>
      <c r="C145" s="227"/>
      <c r="D145" s="227"/>
      <c r="E145" s="227"/>
      <c r="F145" s="227"/>
      <c r="G145" s="227"/>
      <c r="H145" s="227"/>
      <c r="I145" s="227"/>
      <c r="J145" s="227"/>
      <c r="K145" s="227"/>
      <c r="L145" s="227"/>
      <c r="M145" s="227"/>
      <c r="N145" s="227"/>
      <c r="O145" s="227"/>
      <c r="P145" s="227"/>
      <c r="Q145" s="227"/>
    </row>
    <row r="146" spans="2:17" ht="13.5" hidden="1" customHeight="1">
      <c r="B146" s="227"/>
      <c r="C146" s="227"/>
      <c r="D146" s="227"/>
      <c r="E146" s="227"/>
      <c r="F146" s="227"/>
      <c r="G146" s="227"/>
      <c r="H146" s="227"/>
      <c r="I146" s="227"/>
      <c r="J146" s="227"/>
      <c r="K146" s="227"/>
      <c r="L146" s="227"/>
      <c r="M146" s="227"/>
      <c r="N146" s="227"/>
      <c r="O146" s="227"/>
      <c r="P146" s="227"/>
      <c r="Q146" s="227"/>
    </row>
    <row r="147" spans="2:17" ht="13.5" hidden="1" customHeight="1">
      <c r="B147" s="227"/>
      <c r="C147" s="227"/>
      <c r="D147" s="227"/>
      <c r="E147" s="227"/>
      <c r="F147" s="227"/>
      <c r="G147" s="227"/>
      <c r="H147" s="227"/>
      <c r="I147" s="227"/>
      <c r="J147" s="227"/>
      <c r="K147" s="227"/>
      <c r="L147" s="227"/>
      <c r="M147" s="227"/>
      <c r="N147" s="227"/>
      <c r="O147" s="227"/>
      <c r="P147" s="227"/>
      <c r="Q147" s="227"/>
    </row>
    <row r="148" spans="2:17" ht="13.5" hidden="1" customHeight="1">
      <c r="B148" s="227"/>
      <c r="C148" s="227"/>
      <c r="D148" s="227"/>
      <c r="E148" s="227"/>
      <c r="F148" s="227"/>
      <c r="G148" s="227"/>
      <c r="H148" s="227"/>
      <c r="I148" s="227"/>
      <c r="J148" s="227"/>
      <c r="K148" s="227"/>
      <c r="L148" s="227"/>
      <c r="M148" s="227"/>
      <c r="N148" s="227"/>
      <c r="O148" s="227"/>
      <c r="P148" s="227"/>
      <c r="Q148" s="227"/>
    </row>
    <row r="149" spans="2:17" ht="13.5" hidden="1" customHeight="1">
      <c r="B149" s="227"/>
      <c r="C149" s="227"/>
      <c r="D149" s="227"/>
      <c r="E149" s="227"/>
      <c r="F149" s="227"/>
      <c r="G149" s="227"/>
      <c r="H149" s="227"/>
      <c r="I149" s="227"/>
      <c r="J149" s="227"/>
      <c r="K149" s="227"/>
      <c r="L149" s="227"/>
      <c r="M149" s="227"/>
      <c r="N149" s="227"/>
      <c r="O149" s="227"/>
      <c r="P149" s="227"/>
      <c r="Q149" s="227"/>
    </row>
    <row r="150" spans="2:17" ht="13.5" hidden="1" customHeight="1">
      <c r="B150" s="227"/>
      <c r="C150" s="227"/>
      <c r="D150" s="227"/>
      <c r="E150" s="227"/>
      <c r="F150" s="227"/>
      <c r="G150" s="227"/>
      <c r="H150" s="227"/>
      <c r="I150" s="227"/>
      <c r="J150" s="227"/>
      <c r="K150" s="227"/>
      <c r="L150" s="227"/>
      <c r="M150" s="227"/>
      <c r="N150" s="227"/>
      <c r="O150" s="227"/>
      <c r="P150" s="227"/>
      <c r="Q150" s="227"/>
    </row>
    <row r="151" spans="2:17" ht="13.5" hidden="1" customHeight="1">
      <c r="B151" s="227"/>
      <c r="C151" s="227"/>
      <c r="D151" s="227"/>
      <c r="E151" s="227"/>
      <c r="F151" s="227"/>
      <c r="G151" s="227"/>
      <c r="H151" s="227"/>
      <c r="I151" s="227"/>
      <c r="J151" s="227"/>
      <c r="K151" s="227"/>
      <c r="L151" s="227"/>
      <c r="M151" s="227"/>
      <c r="N151" s="227"/>
      <c r="O151" s="227"/>
      <c r="P151" s="227"/>
      <c r="Q151" s="227"/>
    </row>
    <row r="152" spans="2:17" ht="13.5" hidden="1" customHeight="1">
      <c r="B152" s="227"/>
      <c r="C152" s="227"/>
      <c r="D152" s="227"/>
      <c r="E152" s="227"/>
      <c r="F152" s="227"/>
      <c r="G152" s="227"/>
      <c r="H152" s="227"/>
      <c r="I152" s="227"/>
      <c r="J152" s="227"/>
      <c r="K152" s="227"/>
      <c r="L152" s="227"/>
      <c r="M152" s="227"/>
      <c r="N152" s="227"/>
      <c r="O152" s="227"/>
      <c r="P152" s="227"/>
      <c r="Q152" s="227"/>
    </row>
    <row r="153" spans="2:17" ht="13.5" hidden="1" customHeight="1">
      <c r="B153" s="227"/>
      <c r="C153" s="227"/>
      <c r="D153" s="227"/>
      <c r="E153" s="227"/>
      <c r="F153" s="227"/>
      <c r="G153" s="227"/>
      <c r="H153" s="227"/>
      <c r="I153" s="227"/>
      <c r="J153" s="227"/>
      <c r="K153" s="227"/>
      <c r="L153" s="227"/>
      <c r="M153" s="227"/>
      <c r="N153" s="227"/>
      <c r="O153" s="227"/>
      <c r="P153" s="227"/>
      <c r="Q153" s="227"/>
    </row>
    <row r="154" spans="2:17" ht="13.5" hidden="1" customHeight="1">
      <c r="B154" s="227"/>
      <c r="C154" s="227"/>
      <c r="D154" s="227"/>
      <c r="E154" s="227"/>
      <c r="F154" s="227"/>
      <c r="G154" s="227"/>
      <c r="H154" s="227"/>
      <c r="I154" s="227"/>
      <c r="J154" s="227"/>
      <c r="K154" s="227"/>
      <c r="L154" s="227"/>
      <c r="M154" s="227"/>
      <c r="N154" s="227"/>
      <c r="O154" s="227"/>
      <c r="P154" s="227"/>
      <c r="Q154" s="227"/>
    </row>
    <row r="155" spans="2:17" ht="13.5" hidden="1" customHeight="1">
      <c r="B155" s="227"/>
      <c r="C155" s="227"/>
      <c r="D155" s="227"/>
      <c r="E155" s="227"/>
      <c r="F155" s="227"/>
      <c r="G155" s="227"/>
      <c r="H155" s="227"/>
      <c r="I155" s="227"/>
      <c r="J155" s="227"/>
      <c r="K155" s="227"/>
      <c r="L155" s="227"/>
      <c r="M155" s="227"/>
      <c r="N155" s="227"/>
      <c r="O155" s="227"/>
      <c r="P155" s="227"/>
      <c r="Q155" s="227"/>
    </row>
    <row r="156" spans="2:17" ht="13.5" hidden="1" customHeight="1">
      <c r="B156" s="227"/>
      <c r="C156" s="227"/>
      <c r="D156" s="227"/>
      <c r="E156" s="227"/>
      <c r="F156" s="227"/>
      <c r="G156" s="227"/>
      <c r="H156" s="227"/>
      <c r="I156" s="227"/>
      <c r="J156" s="227"/>
      <c r="K156" s="227"/>
      <c r="L156" s="227"/>
      <c r="M156" s="227"/>
      <c r="N156" s="227"/>
      <c r="O156" s="227"/>
      <c r="P156" s="227"/>
      <c r="Q156" s="227"/>
    </row>
    <row r="157" spans="2:17" ht="13.5" hidden="1" customHeight="1">
      <c r="B157" s="227"/>
      <c r="C157" s="227"/>
      <c r="D157" s="227"/>
      <c r="E157" s="227"/>
      <c r="F157" s="227"/>
      <c r="G157" s="227"/>
      <c r="H157" s="227"/>
      <c r="I157" s="227"/>
      <c r="J157" s="227"/>
      <c r="K157" s="227"/>
      <c r="L157" s="227"/>
      <c r="M157" s="227"/>
      <c r="N157" s="227"/>
      <c r="O157" s="227"/>
      <c r="P157" s="227"/>
      <c r="Q157" s="227"/>
    </row>
    <row r="158" spans="2:17" ht="13.5" hidden="1" customHeight="1">
      <c r="B158" s="227"/>
      <c r="C158" s="227"/>
      <c r="D158" s="227"/>
      <c r="E158" s="227"/>
      <c r="F158" s="227"/>
      <c r="G158" s="227"/>
      <c r="H158" s="227"/>
      <c r="I158" s="227"/>
      <c r="J158" s="227"/>
      <c r="K158" s="227"/>
      <c r="L158" s="227"/>
      <c r="M158" s="227"/>
      <c r="N158" s="227"/>
      <c r="O158" s="227"/>
      <c r="P158" s="227"/>
      <c r="Q158" s="227"/>
    </row>
    <row r="159" spans="2:17" ht="13.5" hidden="1" customHeight="1">
      <c r="B159" s="227"/>
      <c r="C159" s="227"/>
      <c r="D159" s="227"/>
      <c r="E159" s="227"/>
      <c r="F159" s="227"/>
      <c r="G159" s="227"/>
      <c r="H159" s="227"/>
      <c r="I159" s="227"/>
      <c r="J159" s="227"/>
      <c r="K159" s="227"/>
      <c r="L159" s="227"/>
      <c r="M159" s="227"/>
      <c r="N159" s="227"/>
      <c r="O159" s="227"/>
      <c r="P159" s="227"/>
      <c r="Q159" s="227"/>
    </row>
    <row r="160" spans="2:17" ht="13.5" hidden="1" customHeight="1">
      <c r="B160" s="227"/>
      <c r="C160" s="227"/>
      <c r="D160" s="227"/>
      <c r="E160" s="227"/>
      <c r="F160" s="227"/>
      <c r="G160" s="227"/>
      <c r="H160" s="227"/>
      <c r="I160" s="227"/>
      <c r="J160" s="227"/>
      <c r="K160" s="227"/>
      <c r="L160" s="227"/>
      <c r="M160" s="227"/>
      <c r="N160" s="227"/>
      <c r="O160" s="227"/>
      <c r="P160" s="227"/>
      <c r="Q160" s="22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5" zoomScaleNormal="75" zoomScaleSheetLayoutView="70" workbookViewId="0"/>
  </sheetViews>
  <sheetFormatPr defaultColWidth="0" defaultRowHeight="13.5" customHeight="1" zeroHeight="1"/>
  <cols>
    <col min="1" max="1" width="9.125" style="225" customWidth="1"/>
    <col min="2" max="16" width="9" style="225" customWidth="1"/>
    <col min="17" max="17" width="9.125" style="225" customWidth="1"/>
    <col min="18" max="18" width="9.125" style="225" bestFit="1" customWidth="1"/>
    <col min="19" max="34" width="9" style="225" customWidth="1"/>
    <col min="35" max="16384" width="9" style="224" hidden="1"/>
  </cols>
  <sheetData>
    <row r="1" spans="2:34" ht="13.5" customHeight="1">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row>
    <row r="2" spans="2:34">
      <c r="S2" s="224"/>
      <c r="AH2" s="224"/>
    </row>
    <row r="3" spans="2:34">
      <c r="C3" s="224"/>
      <c r="D3" s="224"/>
      <c r="E3" s="224"/>
      <c r="F3" s="224"/>
      <c r="G3" s="224"/>
      <c r="H3" s="224"/>
      <c r="I3" s="224"/>
      <c r="J3" s="224"/>
      <c r="K3" s="224"/>
      <c r="L3" s="224"/>
      <c r="M3" s="224"/>
      <c r="N3" s="224"/>
      <c r="O3" s="224"/>
      <c r="P3" s="224"/>
      <c r="Q3" s="224"/>
      <c r="R3" s="224"/>
      <c r="S3" s="224"/>
      <c r="U3" s="224"/>
      <c r="V3" s="224"/>
      <c r="W3" s="224"/>
      <c r="X3" s="224"/>
      <c r="Y3" s="224"/>
      <c r="Z3" s="224"/>
      <c r="AA3" s="224"/>
      <c r="AB3" s="224"/>
      <c r="AC3" s="224"/>
      <c r="AD3" s="224"/>
      <c r="AE3" s="224"/>
      <c r="AF3" s="224"/>
      <c r="AG3" s="224"/>
      <c r="AH3" s="224"/>
    </row>
    <row r="4" spans="2:34"/>
    <row r="5" spans="2:34"/>
    <row r="6" spans="2:34"/>
    <row r="7" spans="2:34"/>
    <row r="8" spans="2:34"/>
    <row r="9" spans="2:34">
      <c r="AH9" s="224"/>
    </row>
    <row r="10" spans="2:34"/>
    <row r="11" spans="2:34"/>
    <row r="12" spans="2:34"/>
    <row r="13" spans="2:34"/>
    <row r="14" spans="2:34"/>
    <row r="15" spans="2:34"/>
    <row r="16" spans="2:34"/>
    <row r="17" spans="12:34">
      <c r="AH17" s="224"/>
    </row>
    <row r="18" spans="12:34"/>
    <row r="19" spans="12:34"/>
    <row r="20" spans="12:34">
      <c r="AH20" s="224"/>
    </row>
    <row r="21" spans="12:34">
      <c r="AH21" s="224"/>
    </row>
    <row r="22" spans="12:34"/>
    <row r="23" spans="12:34"/>
    <row r="24" spans="12:34">
      <c r="Q24" s="224"/>
    </row>
    <row r="25" spans="12:34"/>
    <row r="26" spans="12:34"/>
    <row r="27" spans="12:34"/>
    <row r="28" spans="12:34">
      <c r="O28" s="224"/>
      <c r="T28" s="224"/>
      <c r="AH28" s="224"/>
    </row>
    <row r="29" spans="12:34"/>
    <row r="30" spans="12:34"/>
    <row r="31" spans="12:34">
      <c r="Q31" s="224"/>
    </row>
    <row r="32" spans="12:34">
      <c r="L32" s="224"/>
    </row>
    <row r="33" spans="2:34">
      <c r="C33" s="224"/>
      <c r="E33" s="224"/>
      <c r="G33" s="224"/>
      <c r="I33" s="224"/>
      <c r="X33" s="224"/>
    </row>
    <row r="34" spans="2:34">
      <c r="B34" s="224"/>
      <c r="P34" s="224"/>
      <c r="R34" s="224"/>
      <c r="T34" s="224"/>
    </row>
    <row r="35" spans="2:34">
      <c r="D35" s="224"/>
      <c r="W35" s="224"/>
      <c r="AC35" s="224"/>
      <c r="AD35" s="224"/>
      <c r="AE35" s="224"/>
      <c r="AF35" s="224"/>
      <c r="AG35" s="224"/>
      <c r="AH35" s="224"/>
    </row>
    <row r="36" spans="2:34">
      <c r="H36" s="224"/>
      <c r="J36" s="224"/>
      <c r="K36" s="224"/>
      <c r="M36" s="224"/>
      <c r="Y36" s="224"/>
      <c r="Z36" s="224"/>
      <c r="AA36" s="224"/>
      <c r="AB36" s="224"/>
      <c r="AC36" s="224"/>
      <c r="AD36" s="224"/>
      <c r="AE36" s="224"/>
      <c r="AF36" s="224"/>
      <c r="AG36" s="224"/>
      <c r="AH36" s="224"/>
    </row>
    <row r="37" spans="2:34">
      <c r="AH37" s="224"/>
    </row>
    <row r="38" spans="2:34">
      <c r="AG38" s="224"/>
      <c r="AH38" s="224"/>
    </row>
    <row r="39" spans="2:34"/>
    <row r="40" spans="2:34">
      <c r="X40" s="224"/>
    </row>
    <row r="41" spans="2:34">
      <c r="R41" s="224"/>
    </row>
    <row r="42" spans="2:34">
      <c r="W42" s="224"/>
    </row>
    <row r="43" spans="2:34">
      <c r="Y43" s="224"/>
      <c r="Z43" s="224"/>
      <c r="AA43" s="224"/>
      <c r="AB43" s="224"/>
      <c r="AC43" s="224"/>
      <c r="AD43" s="224"/>
      <c r="AE43" s="224"/>
      <c r="AF43" s="224"/>
      <c r="AG43" s="224"/>
      <c r="AH43" s="224"/>
    </row>
    <row r="44" spans="2:34">
      <c r="AH44" s="224"/>
    </row>
    <row r="45" spans="2:34">
      <c r="X45" s="224"/>
    </row>
    <row r="46" spans="2:34"/>
    <row r="47" spans="2:34"/>
    <row r="48" spans="2:34">
      <c r="W48" s="224"/>
      <c r="Y48" s="224"/>
      <c r="Z48" s="224"/>
      <c r="AA48" s="224"/>
      <c r="AB48" s="224"/>
      <c r="AC48" s="224"/>
      <c r="AD48" s="224"/>
      <c r="AE48" s="224"/>
      <c r="AF48" s="224"/>
      <c r="AG48" s="224"/>
      <c r="AH48" s="224"/>
    </row>
    <row r="49" spans="28:34"/>
    <row r="50" spans="28:34">
      <c r="AE50" s="224"/>
      <c r="AF50" s="224"/>
      <c r="AG50" s="224"/>
      <c r="AH50" s="224"/>
    </row>
    <row r="51" spans="28:34">
      <c r="AC51" s="224"/>
      <c r="AD51" s="224"/>
      <c r="AE51" s="224"/>
      <c r="AF51" s="224"/>
      <c r="AG51" s="224"/>
      <c r="AH51" s="224"/>
    </row>
    <row r="52" spans="28:34"/>
    <row r="53" spans="28:34">
      <c r="AF53" s="224"/>
      <c r="AG53" s="224"/>
      <c r="AH53" s="224"/>
    </row>
    <row r="54" spans="28:34">
      <c r="AH54" s="224"/>
    </row>
    <row r="55" spans="28:34"/>
    <row r="56" spans="28:34">
      <c r="AB56" s="224"/>
      <c r="AC56" s="224"/>
      <c r="AD56" s="224"/>
      <c r="AE56" s="224"/>
      <c r="AF56" s="224"/>
      <c r="AG56" s="224"/>
      <c r="AH56" s="224"/>
    </row>
    <row r="57" spans="28:34">
      <c r="AH57" s="224"/>
    </row>
    <row r="58" spans="28:34">
      <c r="AH58" s="224"/>
    </row>
    <row r="59" spans="28:34"/>
    <row r="60" spans="28:34"/>
    <row r="61" spans="28:34"/>
    <row r="62" spans="28:34"/>
    <row r="63" spans="28:34">
      <c r="AH63" s="224"/>
    </row>
    <row r="64" spans="28:34">
      <c r="AG64" s="224"/>
      <c r="AH64" s="224"/>
    </row>
    <row r="65" spans="28:34"/>
    <row r="66" spans="28:34"/>
    <row r="67" spans="28:34"/>
    <row r="68" spans="28:34">
      <c r="AB68" s="224"/>
      <c r="AC68" s="224"/>
      <c r="AD68" s="224"/>
      <c r="AE68" s="224"/>
      <c r="AF68" s="224"/>
      <c r="AG68" s="224"/>
      <c r="AH68" s="224"/>
    </row>
    <row r="69" spans="28:34">
      <c r="AF69" s="224"/>
      <c r="AG69" s="224"/>
      <c r="AH69" s="224"/>
    </row>
    <row r="70" spans="28:34"/>
    <row r="71" spans="28:34"/>
    <row r="72" spans="28:34"/>
    <row r="73" spans="28:34"/>
    <row r="74" spans="28:34"/>
    <row r="75" spans="28:34">
      <c r="AH75" s="224"/>
    </row>
    <row r="76" spans="28:34">
      <c r="AF76" s="224"/>
      <c r="AG76" s="224"/>
      <c r="AH76" s="224"/>
    </row>
    <row r="77" spans="28:34">
      <c r="AG77" s="224"/>
      <c r="AH77" s="224"/>
    </row>
    <row r="78" spans="28:34"/>
    <row r="79" spans="28:34"/>
    <row r="80" spans="28:34"/>
    <row r="81" spans="25:34"/>
    <row r="82" spans="25:34">
      <c r="Y82" s="224"/>
    </row>
    <row r="83" spans="25:34">
      <c r="Y83" s="224"/>
      <c r="Z83" s="224"/>
      <c r="AA83" s="224"/>
      <c r="AB83" s="224"/>
      <c r="AC83" s="224"/>
      <c r="AD83" s="224"/>
      <c r="AE83" s="224"/>
      <c r="AF83" s="224"/>
      <c r="AG83" s="224"/>
      <c r="AH83" s="224"/>
    </row>
    <row r="84" spans="25:34"/>
    <row r="85" spans="25:34"/>
    <row r="86" spans="25:34"/>
    <row r="87" spans="25:34"/>
    <row r="88" spans="25:34">
      <c r="AH88" s="224"/>
    </row>
    <row r="89" spans="25:34"/>
    <row r="90" spans="25:34"/>
    <row r="91" spans="25:34"/>
    <row r="92" spans="25:34" ht="13.5" customHeight="1"/>
    <row r="93" spans="25:34" ht="13.5" customHeight="1"/>
    <row r="94" spans="25:34" ht="13.5" customHeight="1">
      <c r="AF94" s="224"/>
      <c r="AG94" s="224"/>
      <c r="AH94" s="224"/>
    </row>
    <row r="95" spans="25:34" ht="13.5" customHeight="1">
      <c r="AH95" s="224"/>
    </row>
    <row r="96" spans="25:34" ht="13.5" customHeight="1"/>
    <row r="97" spans="33:34" ht="13.5" customHeight="1"/>
    <row r="98" spans="33:34" ht="13.5" customHeight="1"/>
    <row r="99" spans="33:34" ht="13.5" customHeight="1"/>
    <row r="100" spans="33:34" ht="13.5" customHeight="1"/>
    <row r="101" spans="33:34" ht="13.5" customHeight="1">
      <c r="AH101" s="224"/>
    </row>
    <row r="102" spans="33:34" ht="13.5" customHeight="1"/>
    <row r="103" spans="33:34" ht="13.5" customHeight="1"/>
    <row r="104" spans="33:34" ht="13.5" customHeight="1">
      <c r="AG104" s="224"/>
      <c r="AH104" s="22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24"/>
    </row>
    <row r="117" spans="34:34" ht="13.5" customHeight="1"/>
    <row r="118" spans="34:34" ht="13.5" customHeight="1"/>
    <row r="119" spans="34:34" ht="13.5" customHeight="1"/>
    <row r="120" spans="34:34" ht="13.5" customHeight="1">
      <c r="AH120" s="224"/>
    </row>
    <row r="121" spans="34:34" ht="13.5" customHeight="1">
      <c r="AH121" s="224"/>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5" zoomScaleNormal="75" zoomScaleSheetLayoutView="55" workbookViewId="0"/>
  </sheetViews>
  <sheetFormatPr defaultColWidth="0" defaultRowHeight="13.5" customHeight="1" zeroHeight="1"/>
  <cols>
    <col min="1" max="1" width="9.125" style="225" customWidth="1"/>
    <col min="2" max="16" width="9" style="225" customWidth="1"/>
    <col min="17" max="17" width="9.125" style="225" customWidth="1"/>
    <col min="18" max="18" width="9.125" style="225" bestFit="1" customWidth="1"/>
    <col min="19" max="34" width="9" style="225" customWidth="1"/>
    <col min="35" max="16384" width="9" style="224" hidden="1"/>
  </cols>
  <sheetData>
    <row r="1" spans="2:34" ht="13.5" customHeight="1">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row>
    <row r="2" spans="2:34">
      <c r="S2" s="224"/>
      <c r="AH2" s="224"/>
    </row>
    <row r="3" spans="2:34">
      <c r="C3" s="224"/>
      <c r="D3" s="224"/>
      <c r="E3" s="224"/>
      <c r="F3" s="224"/>
      <c r="G3" s="224"/>
      <c r="H3" s="224"/>
      <c r="I3" s="224"/>
      <c r="J3" s="224"/>
      <c r="K3" s="224"/>
      <c r="L3" s="224"/>
      <c r="M3" s="224"/>
      <c r="N3" s="224"/>
      <c r="O3" s="224"/>
      <c r="P3" s="224"/>
      <c r="Q3" s="224"/>
      <c r="R3" s="224"/>
      <c r="S3" s="224"/>
      <c r="U3" s="224"/>
      <c r="V3" s="224"/>
      <c r="W3" s="224"/>
      <c r="X3" s="224"/>
      <c r="Y3" s="224"/>
      <c r="Z3" s="224"/>
      <c r="AA3" s="224"/>
      <c r="AB3" s="224"/>
      <c r="AC3" s="224"/>
      <c r="AD3" s="224"/>
      <c r="AE3" s="224"/>
      <c r="AF3" s="224"/>
      <c r="AG3" s="224"/>
      <c r="AH3" s="224"/>
    </row>
    <row r="4" spans="2:34"/>
    <row r="5" spans="2:34"/>
    <row r="6" spans="2:34"/>
    <row r="7" spans="2:34"/>
    <row r="8" spans="2:34"/>
    <row r="9" spans="2:34">
      <c r="AH9" s="224"/>
    </row>
    <row r="10" spans="2:34"/>
    <row r="11" spans="2:34"/>
    <row r="12" spans="2:34"/>
    <row r="13" spans="2:34"/>
    <row r="14" spans="2:34"/>
    <row r="15" spans="2:34"/>
    <row r="16" spans="2:34"/>
    <row r="17" spans="12:34">
      <c r="AH17" s="224"/>
    </row>
    <row r="18" spans="12:34"/>
    <row r="19" spans="12:34"/>
    <row r="20" spans="12:34">
      <c r="AH20" s="224"/>
    </row>
    <row r="21" spans="12:34">
      <c r="AH21" s="224"/>
    </row>
    <row r="22" spans="12:34"/>
    <row r="23" spans="12:34"/>
    <row r="24" spans="12:34">
      <c r="Q24" s="224"/>
    </row>
    <row r="25" spans="12:34"/>
    <row r="26" spans="12:34"/>
    <row r="27" spans="12:34"/>
    <row r="28" spans="12:34">
      <c r="O28" s="224"/>
      <c r="T28" s="224"/>
      <c r="AH28" s="224"/>
    </row>
    <row r="29" spans="12:34"/>
    <row r="30" spans="12:34"/>
    <row r="31" spans="12:34">
      <c r="Q31" s="224"/>
    </row>
    <row r="32" spans="12:34">
      <c r="L32" s="224"/>
    </row>
    <row r="33" spans="2:34">
      <c r="C33" s="224"/>
      <c r="E33" s="224"/>
      <c r="G33" s="224"/>
      <c r="I33" s="224"/>
      <c r="X33" s="224"/>
    </row>
    <row r="34" spans="2:34">
      <c r="B34" s="224"/>
      <c r="P34" s="224"/>
      <c r="R34" s="224"/>
      <c r="T34" s="224"/>
    </row>
    <row r="35" spans="2:34">
      <c r="D35" s="224"/>
      <c r="W35" s="224"/>
      <c r="AC35" s="224"/>
      <c r="AD35" s="224"/>
      <c r="AE35" s="224"/>
      <c r="AF35" s="224"/>
      <c r="AG35" s="224"/>
      <c r="AH35" s="224"/>
    </row>
    <row r="36" spans="2:34">
      <c r="H36" s="224"/>
      <c r="J36" s="224"/>
      <c r="K36" s="224"/>
      <c r="M36" s="224"/>
      <c r="Y36" s="224"/>
      <c r="Z36" s="224"/>
      <c r="AA36" s="224"/>
      <c r="AB36" s="224"/>
      <c r="AC36" s="224"/>
      <c r="AD36" s="224"/>
      <c r="AE36" s="224"/>
      <c r="AF36" s="224"/>
      <c r="AG36" s="224"/>
      <c r="AH36" s="224"/>
    </row>
    <row r="37" spans="2:34">
      <c r="AH37" s="224"/>
    </row>
    <row r="38" spans="2:34">
      <c r="AG38" s="224"/>
      <c r="AH38" s="224"/>
    </row>
    <row r="39" spans="2:34"/>
    <row r="40" spans="2:34">
      <c r="X40" s="224"/>
    </row>
    <row r="41" spans="2:34">
      <c r="R41" s="224"/>
    </row>
    <row r="42" spans="2:34">
      <c r="W42" s="224"/>
    </row>
    <row r="43" spans="2:34">
      <c r="Y43" s="224"/>
      <c r="Z43" s="224"/>
      <c r="AA43" s="224"/>
      <c r="AB43" s="224"/>
      <c r="AC43" s="224"/>
      <c r="AD43" s="224"/>
      <c r="AE43" s="224"/>
      <c r="AF43" s="224"/>
      <c r="AG43" s="224"/>
      <c r="AH43" s="224"/>
    </row>
    <row r="44" spans="2:34">
      <c r="AH44" s="224"/>
    </row>
    <row r="45" spans="2:34">
      <c r="X45" s="224"/>
    </row>
    <row r="46" spans="2:34"/>
    <row r="47" spans="2:34"/>
    <row r="48" spans="2:34">
      <c r="W48" s="224"/>
      <c r="Y48" s="224"/>
      <c r="Z48" s="224"/>
      <c r="AA48" s="224"/>
      <c r="AB48" s="224"/>
      <c r="AC48" s="224"/>
      <c r="AD48" s="224"/>
      <c r="AE48" s="224"/>
      <c r="AF48" s="224"/>
      <c r="AG48" s="224"/>
      <c r="AH48" s="224"/>
    </row>
    <row r="49" spans="28:34"/>
    <row r="50" spans="28:34">
      <c r="AE50" s="224"/>
      <c r="AF50" s="224"/>
      <c r="AG50" s="224"/>
      <c r="AH50" s="224"/>
    </row>
    <row r="51" spans="28:34">
      <c r="AC51" s="224"/>
      <c r="AD51" s="224"/>
      <c r="AE51" s="224"/>
      <c r="AF51" s="224"/>
      <c r="AG51" s="224"/>
      <c r="AH51" s="224"/>
    </row>
    <row r="52" spans="28:34"/>
    <row r="53" spans="28:34">
      <c r="AF53" s="224"/>
      <c r="AG53" s="224"/>
      <c r="AH53" s="224"/>
    </row>
    <row r="54" spans="28:34">
      <c r="AH54" s="224"/>
    </row>
    <row r="55" spans="28:34"/>
    <row r="56" spans="28:34">
      <c r="AB56" s="224"/>
      <c r="AC56" s="224"/>
      <c r="AD56" s="224"/>
      <c r="AE56" s="224"/>
      <c r="AF56" s="224"/>
      <c r="AG56" s="224"/>
      <c r="AH56" s="224"/>
    </row>
    <row r="57" spans="28:34">
      <c r="AH57" s="224"/>
    </row>
    <row r="58" spans="28:34">
      <c r="AH58" s="224"/>
    </row>
    <row r="59" spans="28:34">
      <c r="AG59" s="224"/>
      <c r="AH59" s="224"/>
    </row>
    <row r="60" spans="28:34"/>
    <row r="61" spans="28:34"/>
    <row r="62" spans="28:34"/>
    <row r="63" spans="28:34">
      <c r="AH63" s="224"/>
    </row>
    <row r="64" spans="28:34">
      <c r="AG64" s="224"/>
      <c r="AH64" s="224"/>
    </row>
    <row r="65" spans="28:34"/>
    <row r="66" spans="28:34"/>
    <row r="67" spans="28:34"/>
    <row r="68" spans="28:34">
      <c r="AB68" s="224"/>
      <c r="AC68" s="224"/>
      <c r="AD68" s="224"/>
      <c r="AE68" s="224"/>
      <c r="AF68" s="224"/>
      <c r="AG68" s="224"/>
      <c r="AH68" s="224"/>
    </row>
    <row r="69" spans="28:34">
      <c r="AF69" s="224"/>
      <c r="AG69" s="224"/>
      <c r="AH69" s="224"/>
    </row>
    <row r="70" spans="28:34"/>
    <row r="71" spans="28:34"/>
    <row r="72" spans="28:34"/>
    <row r="73" spans="28:34"/>
    <row r="74" spans="28:34"/>
    <row r="75" spans="28:34">
      <c r="AH75" s="224"/>
    </row>
    <row r="76" spans="28:34">
      <c r="AF76" s="224"/>
      <c r="AG76" s="224"/>
      <c r="AH76" s="224"/>
    </row>
    <row r="77" spans="28:34">
      <c r="AG77" s="224"/>
      <c r="AH77" s="224"/>
    </row>
    <row r="78" spans="28:34"/>
    <row r="79" spans="28:34"/>
    <row r="80" spans="28:34"/>
    <row r="81" spans="25:34"/>
    <row r="82" spans="25:34">
      <c r="Y82" s="224"/>
    </row>
    <row r="83" spans="25:34">
      <c r="Y83" s="224"/>
      <c r="Z83" s="224"/>
      <c r="AA83" s="224"/>
      <c r="AB83" s="224"/>
      <c r="AC83" s="224"/>
      <c r="AD83" s="224"/>
      <c r="AE83" s="224"/>
      <c r="AF83" s="224"/>
      <c r="AG83" s="224"/>
      <c r="AH83" s="224"/>
    </row>
    <row r="84" spans="25:34"/>
    <row r="85" spans="25:34"/>
    <row r="86" spans="25:34"/>
    <row r="87" spans="25:34"/>
    <row r="88" spans="25:34">
      <c r="AH88" s="224"/>
    </row>
    <row r="89" spans="25:34"/>
    <row r="90" spans="25:34"/>
    <row r="91" spans="25:34"/>
    <row r="92" spans="25:34" ht="13.5" customHeight="1"/>
    <row r="93" spans="25:34" ht="13.5" customHeight="1"/>
    <row r="94" spans="25:34" ht="13.5" customHeight="1">
      <c r="AF94" s="224"/>
      <c r="AG94" s="224"/>
      <c r="AH94" s="224"/>
    </row>
    <row r="95" spans="25:34" ht="13.5" customHeight="1">
      <c r="AH95" s="224"/>
    </row>
    <row r="96" spans="25:34" ht="13.5" customHeight="1"/>
    <row r="97" spans="33:34" ht="13.5" customHeight="1"/>
    <row r="98" spans="33:34" ht="13.5" customHeight="1"/>
    <row r="99" spans="33:34" ht="13.5" customHeight="1"/>
    <row r="100" spans="33:34" ht="13.5" customHeight="1"/>
    <row r="101" spans="33:34" ht="13.5" customHeight="1">
      <c r="AH101" s="224"/>
    </row>
    <row r="102" spans="33:34" ht="13.5" customHeight="1"/>
    <row r="103" spans="33:34" ht="13.5" customHeight="1"/>
    <row r="104" spans="33:34" ht="13.5" customHeight="1">
      <c r="AG104" s="224"/>
      <c r="AH104" s="22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24"/>
    </row>
    <row r="117" spans="34:34" ht="13.5" customHeight="1"/>
    <row r="118" spans="34:34" ht="13.5" customHeight="1"/>
    <row r="119" spans="34:34" ht="13.5" customHeight="1"/>
    <row r="120" spans="34:34" ht="13.5" customHeight="1">
      <c r="AH120" s="224"/>
    </row>
    <row r="121" spans="34:34" ht="13.5" customHeight="1">
      <c r="AH121" s="224"/>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26</v>
      </c>
      <c r="E2" s="111"/>
      <c r="F2" s="112" t="s">
        <v>333</v>
      </c>
      <c r="G2" s="113"/>
      <c r="H2" s="114"/>
    </row>
    <row r="3" spans="1:8">
      <c r="A3" s="110" t="s">
        <v>326</v>
      </c>
      <c r="B3" s="115"/>
      <c r="C3" s="116"/>
      <c r="D3" s="117">
        <v>39373</v>
      </c>
      <c r="E3" s="118"/>
      <c r="F3" s="119">
        <v>69806</v>
      </c>
      <c r="G3" s="120"/>
      <c r="H3" s="121"/>
    </row>
    <row r="4" spans="1:8">
      <c r="A4" s="122"/>
      <c r="B4" s="123"/>
      <c r="C4" s="124"/>
      <c r="D4" s="125">
        <v>21949</v>
      </c>
      <c r="E4" s="126"/>
      <c r="F4" s="127">
        <v>32823</v>
      </c>
      <c r="G4" s="128"/>
      <c r="H4" s="129"/>
    </row>
    <row r="5" spans="1:8">
      <c r="A5" s="110" t="s">
        <v>328</v>
      </c>
      <c r="B5" s="115"/>
      <c r="C5" s="116"/>
      <c r="D5" s="117">
        <v>94356</v>
      </c>
      <c r="E5" s="118"/>
      <c r="F5" s="119">
        <v>74444</v>
      </c>
      <c r="G5" s="120"/>
      <c r="H5" s="121"/>
    </row>
    <row r="6" spans="1:8">
      <c r="A6" s="122"/>
      <c r="B6" s="123"/>
      <c r="C6" s="124"/>
      <c r="D6" s="125">
        <v>31579</v>
      </c>
      <c r="E6" s="126"/>
      <c r="F6" s="127">
        <v>34175</v>
      </c>
      <c r="G6" s="128"/>
      <c r="H6" s="129"/>
    </row>
    <row r="7" spans="1:8">
      <c r="A7" s="110" t="s">
        <v>329</v>
      </c>
      <c r="B7" s="115"/>
      <c r="C7" s="116"/>
      <c r="D7" s="117">
        <v>69234</v>
      </c>
      <c r="E7" s="118"/>
      <c r="F7" s="119">
        <v>85205</v>
      </c>
      <c r="G7" s="120"/>
      <c r="H7" s="121"/>
    </row>
    <row r="8" spans="1:8">
      <c r="A8" s="122"/>
      <c r="B8" s="123"/>
      <c r="C8" s="124"/>
      <c r="D8" s="125">
        <v>34978</v>
      </c>
      <c r="E8" s="126"/>
      <c r="F8" s="127">
        <v>38847</v>
      </c>
      <c r="G8" s="128"/>
      <c r="H8" s="129"/>
    </row>
    <row r="9" spans="1:8">
      <c r="A9" s="110" t="s">
        <v>330</v>
      </c>
      <c r="B9" s="115"/>
      <c r="C9" s="116"/>
      <c r="D9" s="117">
        <v>91549</v>
      </c>
      <c r="E9" s="118"/>
      <c r="F9" s="119">
        <v>106092</v>
      </c>
      <c r="G9" s="120"/>
      <c r="H9" s="121"/>
    </row>
    <row r="10" spans="1:8">
      <c r="A10" s="122"/>
      <c r="B10" s="123"/>
      <c r="C10" s="124"/>
      <c r="D10" s="125">
        <v>40414</v>
      </c>
      <c r="E10" s="126"/>
      <c r="F10" s="127">
        <v>44299</v>
      </c>
      <c r="G10" s="128"/>
      <c r="H10" s="129"/>
    </row>
    <row r="11" spans="1:8">
      <c r="A11" s="110" t="s">
        <v>331</v>
      </c>
      <c r="B11" s="115"/>
      <c r="C11" s="116"/>
      <c r="D11" s="117">
        <v>108068</v>
      </c>
      <c r="E11" s="118"/>
      <c r="F11" s="119">
        <v>78903</v>
      </c>
      <c r="G11" s="120"/>
      <c r="H11" s="121"/>
    </row>
    <row r="12" spans="1:8">
      <c r="A12" s="122"/>
      <c r="B12" s="123"/>
      <c r="C12" s="130"/>
      <c r="D12" s="125">
        <v>43661</v>
      </c>
      <c r="E12" s="126"/>
      <c r="F12" s="127">
        <v>49201</v>
      </c>
      <c r="G12" s="128"/>
      <c r="H12" s="129"/>
    </row>
    <row r="13" spans="1:8">
      <c r="A13" s="110"/>
      <c r="B13" s="115"/>
      <c r="C13" s="131"/>
      <c r="D13" s="132">
        <v>80516</v>
      </c>
      <c r="E13" s="133"/>
      <c r="F13" s="134">
        <v>82890</v>
      </c>
      <c r="G13" s="135"/>
      <c r="H13" s="121"/>
    </row>
    <row r="14" spans="1:8">
      <c r="A14" s="122"/>
      <c r="B14" s="123"/>
      <c r="C14" s="124"/>
      <c r="D14" s="125">
        <v>34516</v>
      </c>
      <c r="E14" s="126"/>
      <c r="F14" s="127">
        <v>39869</v>
      </c>
      <c r="G14" s="128"/>
      <c r="H14" s="129"/>
    </row>
    <row r="17" spans="1:11">
      <c r="A17" s="106" t="s">
        <v>27</v>
      </c>
    </row>
    <row r="18" spans="1:11">
      <c r="A18" s="136"/>
      <c r="B18" s="136" t="e">
        <f>#REF!</f>
        <v>#REF!</v>
      </c>
      <c r="C18" s="136" t="e">
        <f>#REF!</f>
        <v>#REF!</v>
      </c>
      <c r="D18" s="136" t="e">
        <f>#REF!</f>
        <v>#REF!</v>
      </c>
      <c r="E18" s="136" t="e">
        <f>#REF!</f>
        <v>#REF!</v>
      </c>
      <c r="F18" s="136" t="e">
        <f>#REF!</f>
        <v>#REF!</v>
      </c>
    </row>
    <row r="19" spans="1:11">
      <c r="A19" s="136" t="s">
        <v>28</v>
      </c>
      <c r="B19" s="136" t="e">
        <f>ROUND(VALUE(SUBSTITUTE(#REF!,"▲","-")),2)</f>
        <v>#REF!</v>
      </c>
      <c r="C19" s="136" t="e">
        <f>ROUND(VALUE(SUBSTITUTE(#REF!,"▲","-")),2)</f>
        <v>#REF!</v>
      </c>
      <c r="D19" s="136" t="e">
        <f>ROUND(VALUE(SUBSTITUTE(#REF!,"▲","-")),2)</f>
        <v>#REF!</v>
      </c>
      <c r="E19" s="136" t="e">
        <f>ROUND(VALUE(SUBSTITUTE(#REF!,"▲","-")),2)</f>
        <v>#REF!</v>
      </c>
      <c r="F19" s="136" t="e">
        <f>ROUND(VALUE(SUBSTITUTE(#REF!,"▲","-")),2)</f>
        <v>#REF!</v>
      </c>
    </row>
    <row r="20" spans="1:11">
      <c r="A20" s="136" t="s">
        <v>29</v>
      </c>
      <c r="B20" s="136" t="e">
        <f>ROUND(VALUE(SUBSTITUTE(#REF!,"▲","-")),2)</f>
        <v>#REF!</v>
      </c>
      <c r="C20" s="136" t="e">
        <f>ROUND(VALUE(SUBSTITUTE(#REF!,"▲","-")),2)</f>
        <v>#REF!</v>
      </c>
      <c r="D20" s="136" t="e">
        <f>ROUND(VALUE(SUBSTITUTE(#REF!,"▲","-")),2)</f>
        <v>#REF!</v>
      </c>
      <c r="E20" s="136" t="e">
        <f>ROUND(VALUE(SUBSTITUTE(#REF!,"▲","-")),2)</f>
        <v>#REF!</v>
      </c>
      <c r="F20" s="136" t="e">
        <f>ROUND(VALUE(SUBSTITUTE(#REF!,"▲","-")),2)</f>
        <v>#REF!</v>
      </c>
    </row>
    <row r="21" spans="1:11">
      <c r="A21" s="136" t="s">
        <v>30</v>
      </c>
      <c r="B21" s="136" t="e">
        <f>IF(ISNUMBER(VALUE(SUBSTITUTE(#REF!,"▲","-"))),ROUND(VALUE(SUBSTITUTE(#REF!,"▲","-")),2),NA())</f>
        <v>#N/A</v>
      </c>
      <c r="C21" s="136" t="e">
        <f>IF(ISNUMBER(VALUE(SUBSTITUTE(#REF!,"▲","-"))),ROUND(VALUE(SUBSTITUTE(#REF!,"▲","-")),2),NA())</f>
        <v>#N/A</v>
      </c>
      <c r="D21" s="136" t="e">
        <f>IF(ISNUMBER(VALUE(SUBSTITUTE(#REF!,"▲","-"))),ROUND(VALUE(SUBSTITUTE(#REF!,"▲","-")),2),NA())</f>
        <v>#N/A</v>
      </c>
      <c r="E21" s="136" t="e">
        <f>IF(ISNUMBER(VALUE(SUBSTITUTE(#REF!,"▲","-"))),ROUND(VALUE(SUBSTITUTE(#REF!,"▲","-")),2),NA())</f>
        <v>#N/A</v>
      </c>
      <c r="F21" s="136" t="e">
        <f>IF(ISNUMBER(VALUE(SUBSTITUTE(#REF!,"▲","-"))),ROUND(VALUE(SUBSTITUTE(#REF!,"▲","-")),2),NA())</f>
        <v>#N/A</v>
      </c>
    </row>
    <row r="24" spans="1:11">
      <c r="A24" s="106" t="s">
        <v>31</v>
      </c>
    </row>
    <row r="25" spans="1:11">
      <c r="A25" s="137"/>
      <c r="B25" s="137" t="e">
        <f>#REF!</f>
        <v>#REF!</v>
      </c>
      <c r="C25" s="137"/>
      <c r="D25" s="137" t="e">
        <f>#REF!</f>
        <v>#REF!</v>
      </c>
      <c r="E25" s="137"/>
      <c r="F25" s="137" t="e">
        <f>#REF!</f>
        <v>#REF!</v>
      </c>
      <c r="G25" s="137"/>
      <c r="H25" s="137" t="e">
        <f>#REF!</f>
        <v>#REF!</v>
      </c>
      <c r="I25" s="137"/>
      <c r="J25" s="137" t="e">
        <f>#REF!</f>
        <v>#REF!</v>
      </c>
      <c r="K25" s="137"/>
    </row>
    <row r="26" spans="1:11">
      <c r="A26" s="137"/>
      <c r="B26" s="137" t="s">
        <v>32</v>
      </c>
      <c r="C26" s="137" t="s">
        <v>33</v>
      </c>
      <c r="D26" s="137" t="s">
        <v>32</v>
      </c>
      <c r="E26" s="137" t="s">
        <v>33</v>
      </c>
      <c r="F26" s="137" t="s">
        <v>32</v>
      </c>
      <c r="G26" s="137" t="s">
        <v>33</v>
      </c>
      <c r="H26" s="137" t="s">
        <v>32</v>
      </c>
      <c r="I26" s="137" t="s">
        <v>33</v>
      </c>
      <c r="J26" s="137" t="s">
        <v>32</v>
      </c>
      <c r="K26" s="137" t="s">
        <v>33</v>
      </c>
    </row>
    <row r="27" spans="1:11">
      <c r="A27" s="137" t="e">
        <f>IF(#REF!="",NA(),#REF!)</f>
        <v>#REF!</v>
      </c>
      <c r="B27" s="137" t="e">
        <f>IF(ROUND(VALUE(SUBSTITUTE(#REF!,"▲", "-")), 2) &lt; 0, ABS(ROUND(VALUE(SUBSTITUTE(#REF!,"▲", "-")), 2)), NA())</f>
        <v>#REF!</v>
      </c>
      <c r="C27" s="137" t="e">
        <f>IF(ROUND(VALUE(SUBSTITUTE(#REF!,"▲", "-")), 2) &gt;= 0, ABS(ROUND(VALUE(SUBSTITUTE(#REF!,"▲", "-")), 2)), NA())</f>
        <v>#REF!</v>
      </c>
      <c r="D27" s="137" t="e">
        <f>IF(ROUND(VALUE(SUBSTITUTE(#REF!,"▲", "-")), 2) &lt; 0, ABS(ROUND(VALUE(SUBSTITUTE(#REF!,"▲", "-")), 2)), NA())</f>
        <v>#REF!</v>
      </c>
      <c r="E27" s="137" t="e">
        <f>IF(ROUND(VALUE(SUBSTITUTE(#REF!,"▲", "-")), 2) &gt;= 0, ABS(ROUND(VALUE(SUBSTITUTE(#REF!,"▲", "-")), 2)), NA())</f>
        <v>#REF!</v>
      </c>
      <c r="F27" s="137" t="e">
        <f>IF(ROUND(VALUE(SUBSTITUTE(#REF!,"▲", "-")), 2) &lt; 0, ABS(ROUND(VALUE(SUBSTITUTE(#REF!,"▲", "-")), 2)), NA())</f>
        <v>#REF!</v>
      </c>
      <c r="G27" s="137" t="e">
        <f>IF(ROUND(VALUE(SUBSTITUTE(#REF!,"▲", "-")), 2) &gt;= 0, ABS(ROUND(VALUE(SUBSTITUTE(#REF!,"▲", "-")), 2)), NA())</f>
        <v>#REF!</v>
      </c>
      <c r="H27" s="137" t="e">
        <f>IF(ROUND(VALUE(SUBSTITUTE(#REF!,"▲", "-")), 2) &lt; 0, ABS(ROUND(VALUE(SUBSTITUTE(#REF!,"▲", "-")), 2)), NA())</f>
        <v>#REF!</v>
      </c>
      <c r="I27" s="137" t="e">
        <f>IF(ROUND(VALUE(SUBSTITUTE(#REF!,"▲", "-")), 2) &gt;= 0, ABS(ROUND(VALUE(SUBSTITUTE(#REF!,"▲", "-")), 2)), NA())</f>
        <v>#REF!</v>
      </c>
      <c r="J27" s="137" t="e">
        <f>IF(ROUND(VALUE(SUBSTITUTE(#REF!,"▲", "-")), 2) &lt; 0, ABS(ROUND(VALUE(SUBSTITUTE(#REF!,"▲", "-")), 2)), NA())</f>
        <v>#REF!</v>
      </c>
      <c r="K27" s="137" t="e">
        <f>IF(ROUND(VALUE(SUBSTITUTE(#REF!,"▲", "-")), 2) &gt;= 0, ABS(ROUND(VALUE(SUBSTITUTE(#REF!,"▲", "-")), 2)), NA())</f>
        <v>#REF!</v>
      </c>
    </row>
    <row r="28" spans="1:11">
      <c r="A28" s="137" t="e">
        <f>IF(#REF!="",NA(),#REF!)</f>
        <v>#REF!</v>
      </c>
      <c r="B28" s="137" t="e">
        <f>IF(ROUND(VALUE(SUBSTITUTE(#REF!,"▲", "-")), 2) &lt; 0, ABS(ROUND(VALUE(SUBSTITUTE(#REF!,"▲", "-")), 2)), NA())</f>
        <v>#REF!</v>
      </c>
      <c r="C28" s="137" t="e">
        <f>IF(ROUND(VALUE(SUBSTITUTE(#REF!,"▲", "-")), 2) &gt;= 0, ABS(ROUND(VALUE(SUBSTITUTE(#REF!,"▲", "-")), 2)), NA())</f>
        <v>#REF!</v>
      </c>
      <c r="D28" s="137" t="e">
        <f>IF(ROUND(VALUE(SUBSTITUTE(#REF!,"▲", "-")), 2) &lt; 0, ABS(ROUND(VALUE(SUBSTITUTE(#REF!,"▲", "-")), 2)), NA())</f>
        <v>#REF!</v>
      </c>
      <c r="E28" s="137" t="e">
        <f>IF(ROUND(VALUE(SUBSTITUTE(#REF!,"▲", "-")), 2) &gt;= 0, ABS(ROUND(VALUE(SUBSTITUTE(#REF!,"▲", "-")), 2)), NA())</f>
        <v>#REF!</v>
      </c>
      <c r="F28" s="137" t="e">
        <f>IF(ROUND(VALUE(SUBSTITUTE(#REF!,"▲", "-")), 2) &lt; 0, ABS(ROUND(VALUE(SUBSTITUTE(#REF!,"▲", "-")), 2)), NA())</f>
        <v>#REF!</v>
      </c>
      <c r="G28" s="137" t="e">
        <f>IF(ROUND(VALUE(SUBSTITUTE(#REF!,"▲", "-")), 2) &gt;= 0, ABS(ROUND(VALUE(SUBSTITUTE(#REF!,"▲", "-")), 2)), NA())</f>
        <v>#REF!</v>
      </c>
      <c r="H28" s="137" t="e">
        <f>IF(ROUND(VALUE(SUBSTITUTE(#REF!,"▲", "-")), 2) &lt; 0, ABS(ROUND(VALUE(SUBSTITUTE(#REF!,"▲", "-")), 2)), NA())</f>
        <v>#REF!</v>
      </c>
      <c r="I28" s="137" t="e">
        <f>IF(ROUND(VALUE(SUBSTITUTE(#REF!,"▲", "-")), 2) &gt;= 0, ABS(ROUND(VALUE(SUBSTITUTE(#REF!,"▲", "-")), 2)), NA())</f>
        <v>#REF!</v>
      </c>
      <c r="J28" s="137" t="e">
        <f>IF(ROUND(VALUE(SUBSTITUTE(#REF!,"▲", "-")), 2) &lt; 0, ABS(ROUND(VALUE(SUBSTITUTE(#REF!,"▲", "-")), 2)), NA())</f>
        <v>#REF!</v>
      </c>
      <c r="K28" s="137" t="e">
        <f>IF(ROUND(VALUE(SUBSTITUTE(#REF!,"▲", "-")), 2) &gt;= 0, ABS(ROUND(VALUE(SUBSTITUTE(#REF!,"▲", "-")), 2)), NA())</f>
        <v>#REF!</v>
      </c>
    </row>
    <row r="29" spans="1:11">
      <c r="A29" s="137" t="e">
        <f>IF(#REF!="",NA(),#REF!)</f>
        <v>#REF!</v>
      </c>
      <c r="B29" s="137" t="e">
        <f>IF(ROUND(VALUE(SUBSTITUTE(#REF!,"▲", "-")), 2) &lt; 0, ABS(ROUND(VALUE(SUBSTITUTE(#REF!,"▲", "-")), 2)), NA())</f>
        <v>#REF!</v>
      </c>
      <c r="C29" s="137" t="e">
        <f>IF(ROUND(VALUE(SUBSTITUTE(#REF!,"▲", "-")), 2) &gt;= 0, ABS(ROUND(VALUE(SUBSTITUTE(#REF!,"▲", "-")), 2)), NA())</f>
        <v>#REF!</v>
      </c>
      <c r="D29" s="137" t="e">
        <f>IF(ROUND(VALUE(SUBSTITUTE(#REF!,"▲", "-")), 2) &lt; 0, ABS(ROUND(VALUE(SUBSTITUTE(#REF!,"▲", "-")), 2)), NA())</f>
        <v>#REF!</v>
      </c>
      <c r="E29" s="137" t="e">
        <f>IF(ROUND(VALUE(SUBSTITUTE(#REF!,"▲", "-")), 2) &gt;= 0, ABS(ROUND(VALUE(SUBSTITUTE(#REF!,"▲", "-")), 2)), NA())</f>
        <v>#REF!</v>
      </c>
      <c r="F29" s="137" t="e">
        <f>IF(ROUND(VALUE(SUBSTITUTE(#REF!,"▲", "-")), 2) &lt; 0, ABS(ROUND(VALUE(SUBSTITUTE(#REF!,"▲", "-")), 2)), NA())</f>
        <v>#REF!</v>
      </c>
      <c r="G29" s="137" t="e">
        <f>IF(ROUND(VALUE(SUBSTITUTE(#REF!,"▲", "-")), 2) &gt;= 0, ABS(ROUND(VALUE(SUBSTITUTE(#REF!,"▲", "-")), 2)), NA())</f>
        <v>#REF!</v>
      </c>
      <c r="H29" s="137" t="e">
        <f>IF(ROUND(VALUE(SUBSTITUTE(#REF!,"▲", "-")), 2) &lt; 0, ABS(ROUND(VALUE(SUBSTITUTE(#REF!,"▲", "-")), 2)), NA())</f>
        <v>#REF!</v>
      </c>
      <c r="I29" s="137" t="e">
        <f>IF(ROUND(VALUE(SUBSTITUTE(#REF!,"▲", "-")), 2) &gt;= 0, ABS(ROUND(VALUE(SUBSTITUTE(#REF!,"▲", "-")), 2)), NA())</f>
        <v>#REF!</v>
      </c>
      <c r="J29" s="137" t="e">
        <f>IF(ROUND(VALUE(SUBSTITUTE(#REF!,"▲", "-")), 2) &lt; 0, ABS(ROUND(VALUE(SUBSTITUTE(#REF!,"▲", "-")), 2)), NA())</f>
        <v>#REF!</v>
      </c>
      <c r="K29" s="137" t="e">
        <f>IF(ROUND(VALUE(SUBSTITUTE(#REF!,"▲", "-")), 2) &gt;= 0, ABS(ROUND(VALUE(SUBSTITUTE(#REF!,"▲", "-")), 2)), NA())</f>
        <v>#REF!</v>
      </c>
    </row>
    <row r="30" spans="1:11">
      <c r="A30" s="137" t="e">
        <f>IF(#REF!="",NA(),#REF!)</f>
        <v>#REF!</v>
      </c>
      <c r="B30" s="137" t="e">
        <f>IF(ROUND(VALUE(SUBSTITUTE(#REF!,"▲", "-")), 2) &lt; 0, ABS(ROUND(VALUE(SUBSTITUTE(#REF!,"▲", "-")), 2)), NA())</f>
        <v>#REF!</v>
      </c>
      <c r="C30" s="137" t="e">
        <f>IF(ROUND(VALUE(SUBSTITUTE(#REF!,"▲", "-")), 2) &gt;= 0, ABS(ROUND(VALUE(SUBSTITUTE(#REF!,"▲", "-")), 2)), NA())</f>
        <v>#REF!</v>
      </c>
      <c r="D30" s="137" t="e">
        <f>IF(ROUND(VALUE(SUBSTITUTE(#REF!,"▲", "-")), 2) &lt; 0, ABS(ROUND(VALUE(SUBSTITUTE(#REF!,"▲", "-")), 2)), NA())</f>
        <v>#REF!</v>
      </c>
      <c r="E30" s="137" t="e">
        <f>IF(ROUND(VALUE(SUBSTITUTE(#REF!,"▲", "-")), 2) &gt;= 0, ABS(ROUND(VALUE(SUBSTITUTE(#REF!,"▲", "-")), 2)), NA())</f>
        <v>#REF!</v>
      </c>
      <c r="F30" s="137" t="e">
        <f>IF(ROUND(VALUE(SUBSTITUTE(#REF!,"▲", "-")), 2) &lt; 0, ABS(ROUND(VALUE(SUBSTITUTE(#REF!,"▲", "-")), 2)), NA())</f>
        <v>#REF!</v>
      </c>
      <c r="G30" s="137" t="e">
        <f>IF(ROUND(VALUE(SUBSTITUTE(#REF!,"▲", "-")), 2) &gt;= 0, ABS(ROUND(VALUE(SUBSTITUTE(#REF!,"▲", "-")), 2)), NA())</f>
        <v>#REF!</v>
      </c>
      <c r="H30" s="137" t="e">
        <f>IF(ROUND(VALUE(SUBSTITUTE(#REF!,"▲", "-")), 2) &lt; 0, ABS(ROUND(VALUE(SUBSTITUTE(#REF!,"▲", "-")), 2)), NA())</f>
        <v>#REF!</v>
      </c>
      <c r="I30" s="137" t="e">
        <f>IF(ROUND(VALUE(SUBSTITUTE(#REF!,"▲", "-")), 2) &gt;= 0, ABS(ROUND(VALUE(SUBSTITUTE(#REF!,"▲", "-")), 2)), NA())</f>
        <v>#REF!</v>
      </c>
      <c r="J30" s="137" t="e">
        <f>IF(ROUND(VALUE(SUBSTITUTE(#REF!,"▲", "-")), 2) &lt; 0, ABS(ROUND(VALUE(SUBSTITUTE(#REF!,"▲", "-")), 2)), NA())</f>
        <v>#REF!</v>
      </c>
      <c r="K30" s="137" t="e">
        <f>IF(ROUND(VALUE(SUBSTITUTE(#REF!,"▲", "-")), 2) &gt;= 0, ABS(ROUND(VALUE(SUBSTITUTE(#REF!,"▲", "-")), 2)), NA())</f>
        <v>#REF!</v>
      </c>
    </row>
    <row r="31" spans="1:11">
      <c r="A31" s="137" t="e">
        <f>IF(#REF!="",NA(),#REF!)</f>
        <v>#REF!</v>
      </c>
      <c r="B31" s="137" t="e">
        <f>IF(ROUND(VALUE(SUBSTITUTE(#REF!,"▲", "-")), 2) &lt; 0, ABS(ROUND(VALUE(SUBSTITUTE(#REF!,"▲", "-")), 2)), NA())</f>
        <v>#REF!</v>
      </c>
      <c r="C31" s="137" t="e">
        <f>IF(ROUND(VALUE(SUBSTITUTE(#REF!,"▲", "-")), 2) &gt;= 0, ABS(ROUND(VALUE(SUBSTITUTE(#REF!,"▲", "-")), 2)), NA())</f>
        <v>#REF!</v>
      </c>
      <c r="D31" s="137" t="e">
        <f>IF(ROUND(VALUE(SUBSTITUTE(#REF!,"▲", "-")), 2) &lt; 0, ABS(ROUND(VALUE(SUBSTITUTE(#REF!,"▲", "-")), 2)), NA())</f>
        <v>#REF!</v>
      </c>
      <c r="E31" s="137" t="e">
        <f>IF(ROUND(VALUE(SUBSTITUTE(#REF!,"▲", "-")), 2) &gt;= 0, ABS(ROUND(VALUE(SUBSTITUTE(#REF!,"▲", "-")), 2)), NA())</f>
        <v>#REF!</v>
      </c>
      <c r="F31" s="137" t="e">
        <f>IF(ROUND(VALUE(SUBSTITUTE(#REF!,"▲", "-")), 2) &lt; 0, ABS(ROUND(VALUE(SUBSTITUTE(#REF!,"▲", "-")), 2)), NA())</f>
        <v>#REF!</v>
      </c>
      <c r="G31" s="137" t="e">
        <f>IF(ROUND(VALUE(SUBSTITUTE(#REF!,"▲", "-")), 2) &gt;= 0, ABS(ROUND(VALUE(SUBSTITUTE(#REF!,"▲", "-")), 2)), NA())</f>
        <v>#REF!</v>
      </c>
      <c r="H31" s="137" t="e">
        <f>IF(ROUND(VALUE(SUBSTITUTE(#REF!,"▲", "-")), 2) &lt; 0, ABS(ROUND(VALUE(SUBSTITUTE(#REF!,"▲", "-")), 2)), NA())</f>
        <v>#REF!</v>
      </c>
      <c r="I31" s="137" t="e">
        <f>IF(ROUND(VALUE(SUBSTITUTE(#REF!,"▲", "-")), 2) &gt;= 0, ABS(ROUND(VALUE(SUBSTITUTE(#REF!,"▲", "-")), 2)), NA())</f>
        <v>#REF!</v>
      </c>
      <c r="J31" s="137" t="e">
        <f>IF(ROUND(VALUE(SUBSTITUTE(#REF!,"▲", "-")), 2) &lt; 0, ABS(ROUND(VALUE(SUBSTITUTE(#REF!,"▲", "-")), 2)), NA())</f>
        <v>#REF!</v>
      </c>
      <c r="K31" s="137" t="e">
        <f>IF(ROUND(VALUE(SUBSTITUTE(#REF!,"▲", "-")), 2) &gt;= 0, ABS(ROUND(VALUE(SUBSTITUTE(#REF!,"▲", "-")), 2)), NA())</f>
        <v>#REF!</v>
      </c>
    </row>
    <row r="32" spans="1:11">
      <c r="A32" s="137" t="e">
        <f>IF(#REF!="",NA(),#REF!)</f>
        <v>#REF!</v>
      </c>
      <c r="B32" s="137" t="e">
        <f>IF(ROUND(VALUE(SUBSTITUTE(#REF!,"▲", "-")), 2) &lt; 0, ABS(ROUND(VALUE(SUBSTITUTE(#REF!,"▲", "-")), 2)), NA())</f>
        <v>#REF!</v>
      </c>
      <c r="C32" s="137" t="e">
        <f>IF(ROUND(VALUE(SUBSTITUTE(#REF!,"▲", "-")), 2) &gt;= 0, ABS(ROUND(VALUE(SUBSTITUTE(#REF!,"▲", "-")), 2)), NA())</f>
        <v>#REF!</v>
      </c>
      <c r="D32" s="137" t="e">
        <f>IF(ROUND(VALUE(SUBSTITUTE(#REF!,"▲", "-")), 2) &lt; 0, ABS(ROUND(VALUE(SUBSTITUTE(#REF!,"▲", "-")), 2)), NA())</f>
        <v>#REF!</v>
      </c>
      <c r="E32" s="137" t="e">
        <f>IF(ROUND(VALUE(SUBSTITUTE(#REF!,"▲", "-")), 2) &gt;= 0, ABS(ROUND(VALUE(SUBSTITUTE(#REF!,"▲", "-")), 2)), NA())</f>
        <v>#REF!</v>
      </c>
      <c r="F32" s="137" t="e">
        <f>IF(ROUND(VALUE(SUBSTITUTE(#REF!,"▲", "-")), 2) &lt; 0, ABS(ROUND(VALUE(SUBSTITUTE(#REF!,"▲", "-")), 2)), NA())</f>
        <v>#REF!</v>
      </c>
      <c r="G32" s="137" t="e">
        <f>IF(ROUND(VALUE(SUBSTITUTE(#REF!,"▲", "-")), 2) &gt;= 0, ABS(ROUND(VALUE(SUBSTITUTE(#REF!,"▲", "-")), 2)), NA())</f>
        <v>#REF!</v>
      </c>
      <c r="H32" s="137" t="e">
        <f>IF(ROUND(VALUE(SUBSTITUTE(#REF!,"▲", "-")), 2) &lt; 0, ABS(ROUND(VALUE(SUBSTITUTE(#REF!,"▲", "-")), 2)), NA())</f>
        <v>#REF!</v>
      </c>
      <c r="I32" s="137" t="e">
        <f>IF(ROUND(VALUE(SUBSTITUTE(#REF!,"▲", "-")), 2) &gt;= 0, ABS(ROUND(VALUE(SUBSTITUTE(#REF!,"▲", "-")), 2)), NA())</f>
        <v>#REF!</v>
      </c>
      <c r="J32" s="137" t="e">
        <f>IF(ROUND(VALUE(SUBSTITUTE(#REF!,"▲", "-")), 2) &lt; 0, ABS(ROUND(VALUE(SUBSTITUTE(#REF!,"▲", "-")), 2)), NA())</f>
        <v>#REF!</v>
      </c>
      <c r="K32" s="137" t="e">
        <f>IF(ROUND(VALUE(SUBSTITUTE(#REF!,"▲", "-")), 2) &gt;= 0, ABS(ROUND(VALUE(SUBSTITUTE(#REF!,"▲", "-")), 2)), NA())</f>
        <v>#REF!</v>
      </c>
    </row>
    <row r="33" spans="1:16">
      <c r="A33" s="137" t="e">
        <f>IF(#REF!="",NA(),#REF!)</f>
        <v>#REF!</v>
      </c>
      <c r="B33" s="137" t="e">
        <f>IF(ROUND(VALUE(SUBSTITUTE(#REF!,"▲", "-")), 2) &lt; 0, ABS(ROUND(VALUE(SUBSTITUTE(#REF!,"▲", "-")), 2)), NA())</f>
        <v>#REF!</v>
      </c>
      <c r="C33" s="137" t="e">
        <f>IF(ROUND(VALUE(SUBSTITUTE(#REF!,"▲", "-")), 2) &gt;= 0, ABS(ROUND(VALUE(SUBSTITUTE(#REF!,"▲", "-")), 2)), NA())</f>
        <v>#REF!</v>
      </c>
      <c r="D33" s="137" t="e">
        <f>IF(ROUND(VALUE(SUBSTITUTE(#REF!,"▲", "-")), 2) &lt; 0, ABS(ROUND(VALUE(SUBSTITUTE(#REF!,"▲", "-")), 2)), NA())</f>
        <v>#REF!</v>
      </c>
      <c r="E33" s="137" t="e">
        <f>IF(ROUND(VALUE(SUBSTITUTE(#REF!,"▲", "-")), 2) &gt;= 0, ABS(ROUND(VALUE(SUBSTITUTE(#REF!,"▲", "-")), 2)), NA())</f>
        <v>#REF!</v>
      </c>
      <c r="F33" s="137" t="e">
        <f>IF(ROUND(VALUE(SUBSTITUTE(#REF!,"▲", "-")), 2) &lt; 0, ABS(ROUND(VALUE(SUBSTITUTE(#REF!,"▲", "-")), 2)), NA())</f>
        <v>#REF!</v>
      </c>
      <c r="G33" s="137" t="e">
        <f>IF(ROUND(VALUE(SUBSTITUTE(#REF!,"▲", "-")), 2) &gt;= 0, ABS(ROUND(VALUE(SUBSTITUTE(#REF!,"▲", "-")), 2)), NA())</f>
        <v>#REF!</v>
      </c>
      <c r="H33" s="137" t="e">
        <f>IF(ROUND(VALUE(SUBSTITUTE(#REF!,"▲", "-")), 2) &lt; 0, ABS(ROUND(VALUE(SUBSTITUTE(#REF!,"▲", "-")), 2)), NA())</f>
        <v>#REF!</v>
      </c>
      <c r="I33" s="137" t="e">
        <f>IF(ROUND(VALUE(SUBSTITUTE(#REF!,"▲", "-")), 2) &gt;= 0, ABS(ROUND(VALUE(SUBSTITUTE(#REF!,"▲", "-")), 2)), NA())</f>
        <v>#REF!</v>
      </c>
      <c r="J33" s="137" t="e">
        <f>IF(ROUND(VALUE(SUBSTITUTE(#REF!,"▲", "-")), 2) &lt; 0, ABS(ROUND(VALUE(SUBSTITUTE(#REF!,"▲", "-")), 2)), NA())</f>
        <v>#REF!</v>
      </c>
      <c r="K33" s="137" t="e">
        <f>IF(ROUND(VALUE(SUBSTITUTE(#REF!,"▲", "-")), 2) &gt;= 0, ABS(ROUND(VALUE(SUBSTITUTE(#REF!,"▲", "-")), 2)), NA())</f>
        <v>#REF!</v>
      </c>
    </row>
    <row r="34" spans="1:16">
      <c r="A34" s="137" t="e">
        <f>IF(#REF!="",NA(),#REF!)</f>
        <v>#REF!</v>
      </c>
      <c r="B34" s="137" t="e">
        <f>IF(ROUND(VALUE(SUBSTITUTE(#REF!,"▲", "-")), 2) &lt; 0, ABS(ROUND(VALUE(SUBSTITUTE(#REF!,"▲", "-")), 2)), NA())</f>
        <v>#REF!</v>
      </c>
      <c r="C34" s="137" t="e">
        <f>IF(ROUND(VALUE(SUBSTITUTE(#REF!,"▲", "-")), 2) &gt;= 0, ABS(ROUND(VALUE(SUBSTITUTE(#REF!,"▲", "-")), 2)), NA())</f>
        <v>#REF!</v>
      </c>
      <c r="D34" s="137" t="e">
        <f>IF(ROUND(VALUE(SUBSTITUTE(#REF!,"▲", "-")), 2) &lt; 0, ABS(ROUND(VALUE(SUBSTITUTE(#REF!,"▲", "-")), 2)), NA())</f>
        <v>#REF!</v>
      </c>
      <c r="E34" s="137" t="e">
        <f>IF(ROUND(VALUE(SUBSTITUTE(#REF!,"▲", "-")), 2) &gt;= 0, ABS(ROUND(VALUE(SUBSTITUTE(#REF!,"▲", "-")), 2)), NA())</f>
        <v>#REF!</v>
      </c>
      <c r="F34" s="137" t="e">
        <f>IF(ROUND(VALUE(SUBSTITUTE(#REF!,"▲", "-")), 2) &lt; 0, ABS(ROUND(VALUE(SUBSTITUTE(#REF!,"▲", "-")), 2)), NA())</f>
        <v>#REF!</v>
      </c>
      <c r="G34" s="137" t="e">
        <f>IF(ROUND(VALUE(SUBSTITUTE(#REF!,"▲", "-")), 2) &gt;= 0, ABS(ROUND(VALUE(SUBSTITUTE(#REF!,"▲", "-")), 2)), NA())</f>
        <v>#REF!</v>
      </c>
      <c r="H34" s="137" t="e">
        <f>IF(ROUND(VALUE(SUBSTITUTE(#REF!,"▲", "-")), 2) &lt; 0, ABS(ROUND(VALUE(SUBSTITUTE(#REF!,"▲", "-")), 2)), NA())</f>
        <v>#REF!</v>
      </c>
      <c r="I34" s="137" t="e">
        <f>IF(ROUND(VALUE(SUBSTITUTE(#REF!,"▲", "-")), 2) &gt;= 0, ABS(ROUND(VALUE(SUBSTITUTE(#REF!,"▲", "-")), 2)), NA())</f>
        <v>#REF!</v>
      </c>
      <c r="J34" s="137" t="e">
        <f>IF(ROUND(VALUE(SUBSTITUTE(#REF!,"▲", "-")), 2) &lt; 0, ABS(ROUND(VALUE(SUBSTITUTE(#REF!,"▲", "-")), 2)), NA())</f>
        <v>#REF!</v>
      </c>
      <c r="K34" s="137" t="e">
        <f>IF(ROUND(VALUE(SUBSTITUTE(#REF!,"▲", "-")), 2) &gt;= 0, ABS(ROUND(VALUE(SUBSTITUTE(#REF!,"▲", "-")), 2)), NA())</f>
        <v>#REF!</v>
      </c>
    </row>
    <row r="35" spans="1:16">
      <c r="A35" s="137" t="e">
        <f>IF(#REF!="",NA(),#REF!)</f>
        <v>#REF!</v>
      </c>
      <c r="B35" s="137" t="e">
        <f>IF(ROUND(VALUE(SUBSTITUTE(#REF!,"▲", "-")), 2) &lt; 0, ABS(ROUND(VALUE(SUBSTITUTE(#REF!,"▲", "-")), 2)), NA())</f>
        <v>#REF!</v>
      </c>
      <c r="C35" s="137" t="e">
        <f>IF(ROUND(VALUE(SUBSTITUTE(#REF!,"▲", "-")), 2) &gt;= 0, ABS(ROUND(VALUE(SUBSTITUTE(#REF!,"▲", "-")), 2)), NA())</f>
        <v>#REF!</v>
      </c>
      <c r="D35" s="137" t="e">
        <f>IF(ROUND(VALUE(SUBSTITUTE(#REF!,"▲", "-")), 2) &lt; 0, ABS(ROUND(VALUE(SUBSTITUTE(#REF!,"▲", "-")), 2)), NA())</f>
        <v>#REF!</v>
      </c>
      <c r="E35" s="137" t="e">
        <f>IF(ROUND(VALUE(SUBSTITUTE(#REF!,"▲", "-")), 2) &gt;= 0, ABS(ROUND(VALUE(SUBSTITUTE(#REF!,"▲", "-")), 2)), NA())</f>
        <v>#REF!</v>
      </c>
      <c r="F35" s="137" t="e">
        <f>IF(ROUND(VALUE(SUBSTITUTE(#REF!,"▲", "-")), 2) &lt; 0, ABS(ROUND(VALUE(SUBSTITUTE(#REF!,"▲", "-")), 2)), NA())</f>
        <v>#REF!</v>
      </c>
      <c r="G35" s="137" t="e">
        <f>IF(ROUND(VALUE(SUBSTITUTE(#REF!,"▲", "-")), 2) &gt;= 0, ABS(ROUND(VALUE(SUBSTITUTE(#REF!,"▲", "-")), 2)), NA())</f>
        <v>#REF!</v>
      </c>
      <c r="H35" s="137" t="e">
        <f>IF(ROUND(VALUE(SUBSTITUTE(#REF!,"▲", "-")), 2) &lt; 0, ABS(ROUND(VALUE(SUBSTITUTE(#REF!,"▲", "-")), 2)), NA())</f>
        <v>#REF!</v>
      </c>
      <c r="I35" s="137" t="e">
        <f>IF(ROUND(VALUE(SUBSTITUTE(#REF!,"▲", "-")), 2) &gt;= 0, ABS(ROUND(VALUE(SUBSTITUTE(#REF!,"▲", "-")), 2)), NA())</f>
        <v>#REF!</v>
      </c>
      <c r="J35" s="137" t="e">
        <f>IF(ROUND(VALUE(SUBSTITUTE(#REF!,"▲", "-")), 2) &lt; 0, ABS(ROUND(VALUE(SUBSTITUTE(#REF!,"▲", "-")), 2)), NA())</f>
        <v>#REF!</v>
      </c>
      <c r="K35" s="137" t="e">
        <f>IF(ROUND(VALUE(SUBSTITUTE(#REF!,"▲", "-")), 2) &gt;= 0, ABS(ROUND(VALUE(SUBSTITUTE(#REF!,"▲", "-")), 2)), NA())</f>
        <v>#REF!</v>
      </c>
    </row>
    <row r="36" spans="1:16">
      <c r="A36" s="137" t="e">
        <f>IF(#REF!="",NA(),#REF!)</f>
        <v>#REF!</v>
      </c>
      <c r="B36" s="137" t="e">
        <f>IF(ROUND(VALUE(SUBSTITUTE(#REF!,"▲", "-")), 2) &lt; 0, ABS(ROUND(VALUE(SUBSTITUTE(#REF!,"▲", "-")), 2)), NA())</f>
        <v>#REF!</v>
      </c>
      <c r="C36" s="137" t="e">
        <f>IF(ROUND(VALUE(SUBSTITUTE(#REF!,"▲", "-")), 2) &gt;= 0, ABS(ROUND(VALUE(SUBSTITUTE(#REF!,"▲", "-")), 2)), NA())</f>
        <v>#REF!</v>
      </c>
      <c r="D36" s="137" t="e">
        <f>IF(ROUND(VALUE(SUBSTITUTE(#REF!,"▲", "-")), 2) &lt; 0, ABS(ROUND(VALUE(SUBSTITUTE(#REF!,"▲", "-")), 2)), NA())</f>
        <v>#REF!</v>
      </c>
      <c r="E36" s="137" t="e">
        <f>IF(ROUND(VALUE(SUBSTITUTE(#REF!,"▲", "-")), 2) &gt;= 0, ABS(ROUND(VALUE(SUBSTITUTE(#REF!,"▲", "-")), 2)), NA())</f>
        <v>#REF!</v>
      </c>
      <c r="F36" s="137" t="e">
        <f>IF(ROUND(VALUE(SUBSTITUTE(#REF!,"▲", "-")), 2) &lt; 0, ABS(ROUND(VALUE(SUBSTITUTE(#REF!,"▲", "-")), 2)), NA())</f>
        <v>#REF!</v>
      </c>
      <c r="G36" s="137" t="e">
        <f>IF(ROUND(VALUE(SUBSTITUTE(#REF!,"▲", "-")), 2) &gt;= 0, ABS(ROUND(VALUE(SUBSTITUTE(#REF!,"▲", "-")), 2)), NA())</f>
        <v>#REF!</v>
      </c>
      <c r="H36" s="137" t="e">
        <f>IF(ROUND(VALUE(SUBSTITUTE(#REF!,"▲", "-")), 2) &lt; 0, ABS(ROUND(VALUE(SUBSTITUTE(#REF!,"▲", "-")), 2)), NA())</f>
        <v>#REF!</v>
      </c>
      <c r="I36" s="137" t="e">
        <f>IF(ROUND(VALUE(SUBSTITUTE(#REF!,"▲", "-")), 2) &gt;= 0, ABS(ROUND(VALUE(SUBSTITUTE(#REF!,"▲", "-")), 2)), NA())</f>
        <v>#REF!</v>
      </c>
      <c r="J36" s="137" t="e">
        <f>IF(ROUND(VALUE(SUBSTITUTE(#REF!,"▲", "-")), 2) &lt; 0, ABS(ROUND(VALUE(SUBSTITUTE(#REF!,"▲", "-")), 2)), NA())</f>
        <v>#REF!</v>
      </c>
      <c r="K36" s="137" t="e">
        <f>IF(ROUND(VALUE(SUBSTITUTE(#REF!,"▲", "-")), 2) &gt;= 0, ABS(ROUND(VALUE(SUBSTITUTE(#REF!,"▲", "-")), 2)), NA())</f>
        <v>#REF!</v>
      </c>
    </row>
    <row r="39" spans="1:16">
      <c r="A39" s="106" t="s">
        <v>34</v>
      </c>
    </row>
    <row r="40" spans="1:16">
      <c r="A40" s="138"/>
      <c r="B40" s="138" t="e">
        <f>#REF!</f>
        <v>#REF!</v>
      </c>
      <c r="C40" s="138"/>
      <c r="D40" s="138"/>
      <c r="E40" s="138" t="e">
        <f>#REF!</f>
        <v>#REF!</v>
      </c>
      <c r="F40" s="138"/>
      <c r="G40" s="138"/>
      <c r="H40" s="138" t="e">
        <f>#REF!</f>
        <v>#REF!</v>
      </c>
      <c r="I40" s="138"/>
      <c r="J40" s="138"/>
      <c r="K40" s="138" t="e">
        <f>#REF!</f>
        <v>#REF!</v>
      </c>
      <c r="L40" s="138"/>
      <c r="M40" s="138"/>
      <c r="N40" s="138" t="e">
        <f>#REF!</f>
        <v>#REF!</v>
      </c>
      <c r="O40" s="138"/>
      <c r="P40" s="138"/>
    </row>
    <row r="41" spans="1:16">
      <c r="A41" s="138"/>
      <c r="B41" s="138" t="s">
        <v>35</v>
      </c>
      <c r="C41" s="138"/>
      <c r="D41" s="138" t="s">
        <v>36</v>
      </c>
      <c r="E41" s="138" t="s">
        <v>35</v>
      </c>
      <c r="F41" s="138"/>
      <c r="G41" s="138" t="s">
        <v>36</v>
      </c>
      <c r="H41" s="138" t="s">
        <v>35</v>
      </c>
      <c r="I41" s="138"/>
      <c r="J41" s="138" t="s">
        <v>36</v>
      </c>
      <c r="K41" s="138" t="s">
        <v>35</v>
      </c>
      <c r="L41" s="138"/>
      <c r="M41" s="138" t="s">
        <v>36</v>
      </c>
      <c r="N41" s="138" t="s">
        <v>35</v>
      </c>
      <c r="O41" s="138"/>
      <c r="P41" s="138" t="s">
        <v>36</v>
      </c>
    </row>
    <row r="42" spans="1:16">
      <c r="A42" s="138" t="s">
        <v>37</v>
      </c>
      <c r="B42" s="138"/>
      <c r="C42" s="138"/>
      <c r="D42" s="138" t="e">
        <f>#REF!</f>
        <v>#REF!</v>
      </c>
      <c r="E42" s="138"/>
      <c r="F42" s="138"/>
      <c r="G42" s="138" t="e">
        <f>#REF!</f>
        <v>#REF!</v>
      </c>
      <c r="H42" s="138"/>
      <c r="I42" s="138"/>
      <c r="J42" s="138" t="e">
        <f>#REF!</f>
        <v>#REF!</v>
      </c>
      <c r="K42" s="138"/>
      <c r="L42" s="138"/>
      <c r="M42" s="138" t="e">
        <f>#REF!</f>
        <v>#REF!</v>
      </c>
      <c r="N42" s="138"/>
      <c r="O42" s="138"/>
      <c r="P42" s="138" t="e">
        <f>#REF!</f>
        <v>#REF!</v>
      </c>
    </row>
    <row r="43" spans="1:16">
      <c r="A43" s="138" t="s">
        <v>38</v>
      </c>
      <c r="B43" s="138" t="e">
        <f>#REF!</f>
        <v>#REF!</v>
      </c>
      <c r="C43" s="138"/>
      <c r="D43" s="138"/>
      <c r="E43" s="138" t="e">
        <f>#REF!</f>
        <v>#REF!</v>
      </c>
      <c r="F43" s="138"/>
      <c r="G43" s="138"/>
      <c r="H43" s="138" t="e">
        <f>#REF!</f>
        <v>#REF!</v>
      </c>
      <c r="I43" s="138"/>
      <c r="J43" s="138"/>
      <c r="K43" s="138" t="e">
        <f>#REF!</f>
        <v>#REF!</v>
      </c>
      <c r="L43" s="138"/>
      <c r="M43" s="138"/>
      <c r="N43" s="138" t="e">
        <f>#REF!</f>
        <v>#REF!</v>
      </c>
      <c r="O43" s="138"/>
      <c r="P43" s="138"/>
    </row>
    <row r="44" spans="1:16">
      <c r="A44" s="138" t="s">
        <v>39</v>
      </c>
      <c r="B44" s="138" t="e">
        <f>#REF!</f>
        <v>#REF!</v>
      </c>
      <c r="C44" s="138"/>
      <c r="D44" s="138"/>
      <c r="E44" s="138" t="e">
        <f>#REF!</f>
        <v>#REF!</v>
      </c>
      <c r="F44" s="138"/>
      <c r="G44" s="138"/>
      <c r="H44" s="138" t="e">
        <f>#REF!</f>
        <v>#REF!</v>
      </c>
      <c r="I44" s="138"/>
      <c r="J44" s="138"/>
      <c r="K44" s="138" t="e">
        <f>#REF!</f>
        <v>#REF!</v>
      </c>
      <c r="L44" s="138"/>
      <c r="M44" s="138"/>
      <c r="N44" s="138" t="e">
        <f>#REF!</f>
        <v>#REF!</v>
      </c>
      <c r="O44" s="138"/>
      <c r="P44" s="138"/>
    </row>
    <row r="45" spans="1:16">
      <c r="A45" s="138" t="s">
        <v>40</v>
      </c>
      <c r="B45" s="138" t="e">
        <f>#REF!</f>
        <v>#REF!</v>
      </c>
      <c r="C45" s="138"/>
      <c r="D45" s="138"/>
      <c r="E45" s="138" t="e">
        <f>#REF!</f>
        <v>#REF!</v>
      </c>
      <c r="F45" s="138"/>
      <c r="G45" s="138"/>
      <c r="H45" s="138" t="e">
        <f>#REF!</f>
        <v>#REF!</v>
      </c>
      <c r="I45" s="138"/>
      <c r="J45" s="138"/>
      <c r="K45" s="138" t="e">
        <f>#REF!</f>
        <v>#REF!</v>
      </c>
      <c r="L45" s="138"/>
      <c r="M45" s="138"/>
      <c r="N45" s="138" t="e">
        <f>#REF!</f>
        <v>#REF!</v>
      </c>
      <c r="O45" s="138"/>
      <c r="P45" s="138"/>
    </row>
    <row r="46" spans="1:16">
      <c r="A46" s="138" t="s">
        <v>41</v>
      </c>
      <c r="B46" s="138" t="e">
        <f>#REF!</f>
        <v>#REF!</v>
      </c>
      <c r="C46" s="138"/>
      <c r="D46" s="138"/>
      <c r="E46" s="138" t="e">
        <f>#REF!</f>
        <v>#REF!</v>
      </c>
      <c r="F46" s="138"/>
      <c r="G46" s="138"/>
      <c r="H46" s="138" t="e">
        <f>#REF!</f>
        <v>#REF!</v>
      </c>
      <c r="I46" s="138"/>
      <c r="J46" s="138"/>
      <c r="K46" s="138" t="e">
        <f>#REF!</f>
        <v>#REF!</v>
      </c>
      <c r="L46" s="138"/>
      <c r="M46" s="138"/>
      <c r="N46" s="138" t="e">
        <f>#REF!</f>
        <v>#REF!</v>
      </c>
      <c r="O46" s="138"/>
      <c r="P46" s="138"/>
    </row>
    <row r="47" spans="1:16">
      <c r="A47" s="138" t="s">
        <v>42</v>
      </c>
      <c r="B47" s="138" t="e">
        <f>#REF!</f>
        <v>#REF!</v>
      </c>
      <c r="C47" s="138"/>
      <c r="D47" s="138"/>
      <c r="E47" s="138" t="e">
        <f>#REF!</f>
        <v>#REF!</v>
      </c>
      <c r="F47" s="138"/>
      <c r="G47" s="138"/>
      <c r="H47" s="138" t="e">
        <f>#REF!</f>
        <v>#REF!</v>
      </c>
      <c r="I47" s="138"/>
      <c r="J47" s="138"/>
      <c r="K47" s="138" t="e">
        <f>#REF!</f>
        <v>#REF!</v>
      </c>
      <c r="L47" s="138"/>
      <c r="M47" s="138"/>
      <c r="N47" s="138" t="e">
        <f>#REF!</f>
        <v>#REF!</v>
      </c>
      <c r="O47" s="138"/>
      <c r="P47" s="138"/>
    </row>
    <row r="48" spans="1:16">
      <c r="A48" s="138" t="s">
        <v>43</v>
      </c>
      <c r="B48" s="138" t="e">
        <f>#REF!</f>
        <v>#REF!</v>
      </c>
      <c r="C48" s="138"/>
      <c r="D48" s="138"/>
      <c r="E48" s="138" t="e">
        <f>#REF!</f>
        <v>#REF!</v>
      </c>
      <c r="F48" s="138"/>
      <c r="G48" s="138"/>
      <c r="H48" s="138" t="e">
        <f>#REF!</f>
        <v>#REF!</v>
      </c>
      <c r="I48" s="138"/>
      <c r="J48" s="138"/>
      <c r="K48" s="138" t="e">
        <f>#REF!</f>
        <v>#REF!</v>
      </c>
      <c r="L48" s="138"/>
      <c r="M48" s="138"/>
      <c r="N48" s="138" t="e">
        <f>#REF!</f>
        <v>#REF!</v>
      </c>
      <c r="O48" s="138"/>
      <c r="P48" s="138"/>
    </row>
    <row r="49" spans="1:16">
      <c r="A49" s="138" t="s">
        <v>44</v>
      </c>
      <c r="B49" s="138" t="e">
        <f>#REF!</f>
        <v>#REF!</v>
      </c>
      <c r="C49" s="138"/>
      <c r="D49" s="138"/>
      <c r="E49" s="138" t="e">
        <f>#REF!</f>
        <v>#REF!</v>
      </c>
      <c r="F49" s="138"/>
      <c r="G49" s="138"/>
      <c r="H49" s="138" t="e">
        <f>#REF!</f>
        <v>#REF!</v>
      </c>
      <c r="I49" s="138"/>
      <c r="J49" s="138"/>
      <c r="K49" s="138" t="e">
        <f>#REF!</f>
        <v>#REF!</v>
      </c>
      <c r="L49" s="138"/>
      <c r="M49" s="138"/>
      <c r="N49" s="138" t="e">
        <f>#REF!</f>
        <v>#REF!</v>
      </c>
      <c r="O49" s="138"/>
      <c r="P49" s="138"/>
    </row>
    <row r="50" spans="1:16">
      <c r="A50" s="138" t="s">
        <v>45</v>
      </c>
      <c r="B50" s="138" t="e">
        <f>NA()</f>
        <v>#N/A</v>
      </c>
      <c r="C50" s="138" t="e">
        <f>IF(ISNUMBER(#REF!),#REF!,NA())</f>
        <v>#N/A</v>
      </c>
      <c r="D50" s="138" t="e">
        <f>NA()</f>
        <v>#N/A</v>
      </c>
      <c r="E50" s="138" t="e">
        <f>NA()</f>
        <v>#N/A</v>
      </c>
      <c r="F50" s="138" t="e">
        <f>IF(ISNUMBER(#REF!),#REF!,NA())</f>
        <v>#N/A</v>
      </c>
      <c r="G50" s="138" t="e">
        <f>NA()</f>
        <v>#N/A</v>
      </c>
      <c r="H50" s="138" t="e">
        <f>NA()</f>
        <v>#N/A</v>
      </c>
      <c r="I50" s="138" t="e">
        <f>IF(ISNUMBER(#REF!),#REF!,NA())</f>
        <v>#N/A</v>
      </c>
      <c r="J50" s="138" t="e">
        <f>NA()</f>
        <v>#N/A</v>
      </c>
      <c r="K50" s="138" t="e">
        <f>NA()</f>
        <v>#N/A</v>
      </c>
      <c r="L50" s="138" t="e">
        <f>IF(ISNUMBER(#REF!),#REF!,NA())</f>
        <v>#N/A</v>
      </c>
      <c r="M50" s="138" t="e">
        <f>NA()</f>
        <v>#N/A</v>
      </c>
      <c r="N50" s="138" t="e">
        <f>NA()</f>
        <v>#N/A</v>
      </c>
      <c r="O50" s="138" t="e">
        <f>IF(ISNUMBER(#REF!),#REF!,NA())</f>
        <v>#N/A</v>
      </c>
      <c r="P50" s="138" t="e">
        <f>NA()</f>
        <v>#N/A</v>
      </c>
    </row>
    <row r="53" spans="1:16">
      <c r="A53" s="106" t="s">
        <v>46</v>
      </c>
    </row>
    <row r="54" spans="1:16">
      <c r="A54" s="137"/>
      <c r="B54" s="137" t="e">
        <f>#REF!</f>
        <v>#REF!</v>
      </c>
      <c r="C54" s="137"/>
      <c r="D54" s="137"/>
      <c r="E54" s="137" t="e">
        <f>#REF!</f>
        <v>#REF!</v>
      </c>
      <c r="F54" s="137"/>
      <c r="G54" s="137"/>
      <c r="H54" s="137" t="e">
        <f>#REF!</f>
        <v>#REF!</v>
      </c>
      <c r="I54" s="137"/>
      <c r="J54" s="137"/>
      <c r="K54" s="137" t="e">
        <f>#REF!</f>
        <v>#REF!</v>
      </c>
      <c r="L54" s="137"/>
      <c r="M54" s="137"/>
      <c r="N54" s="137" t="e">
        <f>#REF!</f>
        <v>#REF!</v>
      </c>
      <c r="O54" s="137"/>
      <c r="P54" s="137"/>
    </row>
    <row r="55" spans="1:16">
      <c r="A55" s="137"/>
      <c r="B55" s="137" t="s">
        <v>47</v>
      </c>
      <c r="C55" s="137"/>
      <c r="D55" s="137" t="s">
        <v>48</v>
      </c>
      <c r="E55" s="137" t="s">
        <v>47</v>
      </c>
      <c r="F55" s="137"/>
      <c r="G55" s="137" t="s">
        <v>48</v>
      </c>
      <c r="H55" s="137" t="s">
        <v>47</v>
      </c>
      <c r="I55" s="137"/>
      <c r="J55" s="137" t="s">
        <v>48</v>
      </c>
      <c r="K55" s="137" t="s">
        <v>47</v>
      </c>
      <c r="L55" s="137"/>
      <c r="M55" s="137" t="s">
        <v>48</v>
      </c>
      <c r="N55" s="137" t="s">
        <v>47</v>
      </c>
      <c r="O55" s="137"/>
      <c r="P55" s="137" t="s">
        <v>48</v>
      </c>
    </row>
    <row r="56" spans="1:16">
      <c r="A56" s="137" t="s">
        <v>23</v>
      </c>
      <c r="B56" s="137"/>
      <c r="C56" s="137"/>
      <c r="D56" s="137" t="e">
        <f>#REF!</f>
        <v>#REF!</v>
      </c>
      <c r="E56" s="137"/>
      <c r="F56" s="137"/>
      <c r="G56" s="137" t="e">
        <f>#REF!</f>
        <v>#REF!</v>
      </c>
      <c r="H56" s="137"/>
      <c r="I56" s="137"/>
      <c r="J56" s="137" t="e">
        <f>#REF!</f>
        <v>#REF!</v>
      </c>
      <c r="K56" s="137"/>
      <c r="L56" s="137"/>
      <c r="M56" s="137" t="e">
        <f>#REF!</f>
        <v>#REF!</v>
      </c>
      <c r="N56" s="137"/>
      <c r="O56" s="137"/>
      <c r="P56" s="137" t="e">
        <f>#REF!</f>
        <v>#REF!</v>
      </c>
    </row>
    <row r="57" spans="1:16">
      <c r="A57" s="137" t="s">
        <v>22</v>
      </c>
      <c r="B57" s="137"/>
      <c r="C57" s="137"/>
      <c r="D57" s="137" t="e">
        <f>#REF!</f>
        <v>#REF!</v>
      </c>
      <c r="E57" s="137"/>
      <c r="F57" s="137"/>
      <c r="G57" s="137" t="e">
        <f>#REF!</f>
        <v>#REF!</v>
      </c>
      <c r="H57" s="137"/>
      <c r="I57" s="137"/>
      <c r="J57" s="137" t="e">
        <f>#REF!</f>
        <v>#REF!</v>
      </c>
      <c r="K57" s="137"/>
      <c r="L57" s="137"/>
      <c r="M57" s="137" t="e">
        <f>#REF!</f>
        <v>#REF!</v>
      </c>
      <c r="N57" s="137"/>
      <c r="O57" s="137"/>
      <c r="P57" s="137" t="e">
        <f>#REF!</f>
        <v>#REF!</v>
      </c>
    </row>
    <row r="58" spans="1:16">
      <c r="A58" s="137" t="s">
        <v>21</v>
      </c>
      <c r="B58" s="137"/>
      <c r="C58" s="137"/>
      <c r="D58" s="137" t="e">
        <f>#REF!</f>
        <v>#REF!</v>
      </c>
      <c r="E58" s="137"/>
      <c r="F58" s="137"/>
      <c r="G58" s="137" t="e">
        <f>#REF!</f>
        <v>#REF!</v>
      </c>
      <c r="H58" s="137"/>
      <c r="I58" s="137"/>
      <c r="J58" s="137" t="e">
        <f>#REF!</f>
        <v>#REF!</v>
      </c>
      <c r="K58" s="137"/>
      <c r="L58" s="137"/>
      <c r="M58" s="137" t="e">
        <f>#REF!</f>
        <v>#REF!</v>
      </c>
      <c r="N58" s="137"/>
      <c r="O58" s="137"/>
      <c r="P58" s="137" t="e">
        <f>#REF!</f>
        <v>#REF!</v>
      </c>
    </row>
    <row r="59" spans="1:16">
      <c r="A59" s="137" t="s">
        <v>20</v>
      </c>
      <c r="B59" s="137" t="e">
        <f>#REF!</f>
        <v>#REF!</v>
      </c>
      <c r="C59" s="137"/>
      <c r="D59" s="137"/>
      <c r="E59" s="137" t="e">
        <f>#REF!</f>
        <v>#REF!</v>
      </c>
      <c r="F59" s="137"/>
      <c r="G59" s="137"/>
      <c r="H59" s="137" t="e">
        <f>#REF!</f>
        <v>#REF!</v>
      </c>
      <c r="I59" s="137"/>
      <c r="J59" s="137"/>
      <c r="K59" s="137" t="e">
        <f>#REF!</f>
        <v>#REF!</v>
      </c>
      <c r="L59" s="137"/>
      <c r="M59" s="137"/>
      <c r="N59" s="137" t="e">
        <f>#REF!</f>
        <v>#REF!</v>
      </c>
      <c r="O59" s="137"/>
      <c r="P59" s="137"/>
    </row>
    <row r="60" spans="1:16">
      <c r="A60" s="137" t="s">
        <v>19</v>
      </c>
      <c r="B60" s="137" t="e">
        <f>#REF!</f>
        <v>#REF!</v>
      </c>
      <c r="C60" s="137"/>
      <c r="D60" s="137"/>
      <c r="E60" s="137" t="e">
        <f>#REF!</f>
        <v>#REF!</v>
      </c>
      <c r="F60" s="137"/>
      <c r="G60" s="137"/>
      <c r="H60" s="137" t="e">
        <f>#REF!</f>
        <v>#REF!</v>
      </c>
      <c r="I60" s="137"/>
      <c r="J60" s="137"/>
      <c r="K60" s="137" t="e">
        <f>#REF!</f>
        <v>#REF!</v>
      </c>
      <c r="L60" s="137"/>
      <c r="M60" s="137"/>
      <c r="N60" s="137" t="e">
        <f>#REF!</f>
        <v>#REF!</v>
      </c>
      <c r="O60" s="137"/>
      <c r="P60" s="137"/>
    </row>
    <row r="61" spans="1:16">
      <c r="A61" s="137" t="s">
        <v>18</v>
      </c>
      <c r="B61" s="137" t="e">
        <f>#REF!</f>
        <v>#REF!</v>
      </c>
      <c r="C61" s="137"/>
      <c r="D61" s="137"/>
      <c r="E61" s="137" t="e">
        <f>#REF!</f>
        <v>#REF!</v>
      </c>
      <c r="F61" s="137"/>
      <c r="G61" s="137"/>
      <c r="H61" s="137" t="e">
        <f>#REF!</f>
        <v>#REF!</v>
      </c>
      <c r="I61" s="137"/>
      <c r="J61" s="137"/>
      <c r="K61" s="137" t="e">
        <f>#REF!</f>
        <v>#REF!</v>
      </c>
      <c r="L61" s="137"/>
      <c r="M61" s="137"/>
      <c r="N61" s="137" t="e">
        <f>#REF!</f>
        <v>#REF!</v>
      </c>
      <c r="O61" s="137"/>
      <c r="P61" s="137"/>
    </row>
    <row r="62" spans="1:16">
      <c r="A62" s="137" t="s">
        <v>17</v>
      </c>
      <c r="B62" s="137" t="e">
        <f>#REF!</f>
        <v>#REF!</v>
      </c>
      <c r="C62" s="137"/>
      <c r="D62" s="137"/>
      <c r="E62" s="137" t="e">
        <f>#REF!</f>
        <v>#REF!</v>
      </c>
      <c r="F62" s="137"/>
      <c r="G62" s="137"/>
      <c r="H62" s="137" t="e">
        <f>#REF!</f>
        <v>#REF!</v>
      </c>
      <c r="I62" s="137"/>
      <c r="J62" s="137"/>
      <c r="K62" s="137" t="e">
        <f>#REF!</f>
        <v>#REF!</v>
      </c>
      <c r="L62" s="137"/>
      <c r="M62" s="137"/>
      <c r="N62" s="137" t="e">
        <f>#REF!</f>
        <v>#REF!</v>
      </c>
      <c r="O62" s="137"/>
      <c r="P62" s="137"/>
    </row>
    <row r="63" spans="1:16">
      <c r="A63" s="137" t="s">
        <v>16</v>
      </c>
      <c r="B63" s="137" t="e">
        <f>#REF!</f>
        <v>#REF!</v>
      </c>
      <c r="C63" s="137"/>
      <c r="D63" s="137"/>
      <c r="E63" s="137" t="e">
        <f>#REF!</f>
        <v>#REF!</v>
      </c>
      <c r="F63" s="137"/>
      <c r="G63" s="137"/>
      <c r="H63" s="137" t="e">
        <f>#REF!</f>
        <v>#REF!</v>
      </c>
      <c r="I63" s="137"/>
      <c r="J63" s="137"/>
      <c r="K63" s="137" t="e">
        <f>#REF!</f>
        <v>#REF!</v>
      </c>
      <c r="L63" s="137"/>
      <c r="M63" s="137"/>
      <c r="N63" s="137" t="e">
        <f>#REF!</f>
        <v>#REF!</v>
      </c>
      <c r="O63" s="137"/>
      <c r="P63" s="137"/>
    </row>
    <row r="64" spans="1:16">
      <c r="A64" s="137" t="s">
        <v>15</v>
      </c>
      <c r="B64" s="137" t="e">
        <f>#REF!</f>
        <v>#REF!</v>
      </c>
      <c r="C64" s="137"/>
      <c r="D64" s="137"/>
      <c r="E64" s="137" t="e">
        <f>#REF!</f>
        <v>#REF!</v>
      </c>
      <c r="F64" s="137"/>
      <c r="G64" s="137"/>
      <c r="H64" s="137" t="e">
        <f>#REF!</f>
        <v>#REF!</v>
      </c>
      <c r="I64" s="137"/>
      <c r="J64" s="137"/>
      <c r="K64" s="137" t="e">
        <f>#REF!</f>
        <v>#REF!</v>
      </c>
      <c r="L64" s="137"/>
      <c r="M64" s="137"/>
      <c r="N64" s="137" t="e">
        <f>#REF!</f>
        <v>#REF!</v>
      </c>
      <c r="O64" s="137"/>
      <c r="P64" s="137"/>
    </row>
    <row r="65" spans="1:16">
      <c r="A65" s="137" t="s">
        <v>14</v>
      </c>
      <c r="B65" s="137" t="e">
        <f>#REF!</f>
        <v>#REF!</v>
      </c>
      <c r="C65" s="137"/>
      <c r="D65" s="137"/>
      <c r="E65" s="137" t="e">
        <f>#REF!</f>
        <v>#REF!</v>
      </c>
      <c r="F65" s="137"/>
      <c r="G65" s="137"/>
      <c r="H65" s="137" t="e">
        <f>#REF!</f>
        <v>#REF!</v>
      </c>
      <c r="I65" s="137"/>
      <c r="J65" s="137"/>
      <c r="K65" s="137" t="e">
        <f>#REF!</f>
        <v>#REF!</v>
      </c>
      <c r="L65" s="137"/>
      <c r="M65" s="137"/>
      <c r="N65" s="137" t="e">
        <f>#REF!</f>
        <v>#REF!</v>
      </c>
      <c r="O65" s="137"/>
      <c r="P65" s="137"/>
    </row>
    <row r="66" spans="1:16">
      <c r="A66" s="137" t="s">
        <v>13</v>
      </c>
      <c r="B66" s="137" t="e">
        <f>#REF!</f>
        <v>#REF!</v>
      </c>
      <c r="C66" s="137"/>
      <c r="D66" s="137"/>
      <c r="E66" s="137" t="e">
        <f>#REF!</f>
        <v>#REF!</v>
      </c>
      <c r="F66" s="137"/>
      <c r="G66" s="137"/>
      <c r="H66" s="137" t="e">
        <f>#REF!</f>
        <v>#REF!</v>
      </c>
      <c r="I66" s="137"/>
      <c r="J66" s="137"/>
      <c r="K66" s="137" t="e">
        <f>#REF!</f>
        <v>#REF!</v>
      </c>
      <c r="L66" s="137"/>
      <c r="M66" s="137"/>
      <c r="N66" s="137" t="e">
        <f>#REF!</f>
        <v>#REF!</v>
      </c>
      <c r="O66" s="137"/>
      <c r="P66" s="137"/>
    </row>
    <row r="67" spans="1:16">
      <c r="A67" s="137" t="s">
        <v>49</v>
      </c>
      <c r="B67" s="137" t="e">
        <f>NA()</f>
        <v>#N/A</v>
      </c>
      <c r="C67" s="137" t="e">
        <f>IF(ISNUMBER(#REF!), IF(#REF! &lt; 0, 0,#REF!), NA())</f>
        <v>#N/A</v>
      </c>
      <c r="D67" s="137" t="e">
        <f>NA()</f>
        <v>#N/A</v>
      </c>
      <c r="E67" s="137" t="e">
        <f>NA()</f>
        <v>#N/A</v>
      </c>
      <c r="F67" s="137" t="e">
        <f>IF(ISNUMBER(#REF!), IF(#REF! &lt; 0, 0,#REF!), NA())</f>
        <v>#N/A</v>
      </c>
      <c r="G67" s="137" t="e">
        <f>NA()</f>
        <v>#N/A</v>
      </c>
      <c r="H67" s="137" t="e">
        <f>NA()</f>
        <v>#N/A</v>
      </c>
      <c r="I67" s="137" t="e">
        <f>IF(ISNUMBER(#REF!), IF(#REF! &lt; 0, 0,#REF!), NA())</f>
        <v>#N/A</v>
      </c>
      <c r="J67" s="137" t="e">
        <f>NA()</f>
        <v>#N/A</v>
      </c>
      <c r="K67" s="137" t="e">
        <f>NA()</f>
        <v>#N/A</v>
      </c>
      <c r="L67" s="137" t="e">
        <f>IF(ISNUMBER(#REF!), IF(#REF! &lt; 0, 0,#REF!), NA())</f>
        <v>#N/A</v>
      </c>
      <c r="M67" s="137" t="e">
        <f>NA()</f>
        <v>#N/A</v>
      </c>
      <c r="N67" s="137" t="e">
        <f>NA()</f>
        <v>#N/A</v>
      </c>
      <c r="O67" s="137" t="e">
        <f>IF(ISNUMBER(#REF!), IF(#REF! &lt; 0, 0,#REF!), NA())</f>
        <v>#N/A</v>
      </c>
      <c r="P67" s="137" t="e">
        <f>NA()</f>
        <v>#N/A</v>
      </c>
    </row>
  </sheetData>
  <sheetProtection password="851F"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75" zoomScaleNormal="75" workbookViewId="0">
      <selection activeCell="S50" sqref="S50"/>
    </sheetView>
  </sheetViews>
  <sheetFormatPr defaultColWidth="0" defaultRowHeight="11.25" customHeight="1" zeroHeight="1"/>
  <cols>
    <col min="1" max="143" width="1.625" style="170" customWidth="1"/>
    <col min="144" max="16384" width="0" style="170" hidden="1"/>
  </cols>
  <sheetData>
    <row r="1" spans="2:143" ht="22.5" customHeight="1" thickBot="1">
      <c r="B1" s="167"/>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c r="BT1" s="168"/>
      <c r="BU1" s="168"/>
      <c r="BV1" s="168"/>
      <c r="BW1" s="168"/>
      <c r="BX1" s="168"/>
      <c r="BY1" s="168"/>
      <c r="BZ1" s="168"/>
      <c r="CA1" s="168"/>
      <c r="CB1" s="168"/>
      <c r="CC1" s="168"/>
      <c r="CD1" s="169"/>
      <c r="CE1" s="169"/>
      <c r="CF1" s="169"/>
      <c r="CG1" s="169"/>
      <c r="CH1" s="169"/>
      <c r="CI1" s="169"/>
      <c r="CJ1" s="169"/>
      <c r="CK1" s="169"/>
      <c r="CL1" s="169"/>
      <c r="CM1" s="169"/>
      <c r="CN1" s="169"/>
      <c r="CO1" s="169"/>
      <c r="CP1" s="169"/>
      <c r="CQ1" s="169"/>
      <c r="CR1" s="169"/>
      <c r="CS1" s="169"/>
      <c r="CT1" s="169"/>
      <c r="CU1" s="169"/>
      <c r="CV1" s="169"/>
      <c r="CW1" s="169"/>
      <c r="CX1" s="169"/>
      <c r="CY1" s="169"/>
      <c r="CZ1" s="169"/>
      <c r="DA1" s="169"/>
      <c r="DB1" s="169"/>
      <c r="DC1" s="169"/>
      <c r="DD1" s="169"/>
      <c r="DE1" s="169"/>
      <c r="DF1" s="169"/>
      <c r="DG1" s="169"/>
      <c r="DH1" s="601" t="s">
        <v>422</v>
      </c>
      <c r="DI1" s="602"/>
      <c r="DJ1" s="602"/>
      <c r="DK1" s="602"/>
      <c r="DL1" s="602"/>
      <c r="DM1" s="602"/>
      <c r="DN1" s="603"/>
      <c r="DP1" s="601" t="s">
        <v>423</v>
      </c>
      <c r="DQ1" s="602"/>
      <c r="DR1" s="602"/>
      <c r="DS1" s="602"/>
      <c r="DT1" s="602"/>
      <c r="DU1" s="602"/>
      <c r="DV1" s="602"/>
      <c r="DW1" s="602"/>
      <c r="DX1" s="602"/>
      <c r="DY1" s="602"/>
      <c r="DZ1" s="602"/>
      <c r="EA1" s="602"/>
      <c r="EB1" s="602"/>
      <c r="EC1" s="603"/>
      <c r="ED1" s="168"/>
      <c r="EE1" s="168"/>
      <c r="EF1" s="168"/>
      <c r="EG1" s="168"/>
      <c r="EH1" s="168"/>
      <c r="EI1" s="168"/>
      <c r="EJ1" s="168"/>
      <c r="EK1" s="168"/>
      <c r="EL1" s="168"/>
      <c r="EM1" s="168"/>
    </row>
    <row r="2" spans="2:143" ht="22.5" customHeight="1">
      <c r="B2" s="171" t="s">
        <v>133</v>
      </c>
      <c r="R2" s="172"/>
      <c r="S2" s="172"/>
      <c r="T2" s="172"/>
      <c r="U2" s="172"/>
      <c r="V2" s="172"/>
      <c r="W2" s="172"/>
      <c r="X2" s="172"/>
      <c r="Y2" s="172"/>
      <c r="Z2" s="172"/>
      <c r="AA2" s="172"/>
      <c r="AB2" s="172"/>
      <c r="AC2" s="172"/>
      <c r="AE2" s="173"/>
      <c r="AF2" s="173"/>
      <c r="AG2" s="173"/>
      <c r="AH2" s="173"/>
      <c r="AI2" s="173"/>
      <c r="AJ2" s="172"/>
      <c r="AK2" s="172"/>
      <c r="AL2" s="172"/>
      <c r="AM2" s="172"/>
      <c r="AN2" s="172"/>
      <c r="AO2" s="172"/>
      <c r="AP2" s="172"/>
      <c r="CD2" s="169"/>
      <c r="CE2" s="169"/>
      <c r="CF2" s="169"/>
      <c r="CG2" s="169"/>
      <c r="CH2" s="169"/>
      <c r="CI2" s="169"/>
      <c r="CJ2" s="169"/>
      <c r="CK2" s="169"/>
      <c r="CL2" s="169"/>
      <c r="CM2" s="169"/>
      <c r="CN2" s="169"/>
      <c r="CO2" s="169"/>
      <c r="CP2" s="169"/>
      <c r="CQ2" s="169"/>
      <c r="CR2" s="169"/>
      <c r="CS2" s="169"/>
      <c r="CT2" s="169"/>
      <c r="CU2" s="169"/>
      <c r="CV2" s="169"/>
      <c r="CW2" s="169"/>
      <c r="CX2" s="169"/>
      <c r="CY2" s="169"/>
      <c r="CZ2" s="169"/>
      <c r="DA2" s="169"/>
      <c r="DB2" s="169"/>
      <c r="DC2" s="169"/>
      <c r="DD2" s="169"/>
      <c r="DE2" s="169"/>
      <c r="DF2" s="169"/>
      <c r="DG2" s="169"/>
      <c r="DH2" s="169"/>
      <c r="DI2" s="169"/>
      <c r="DJ2" s="169"/>
      <c r="DK2" s="169"/>
      <c r="DL2" s="169"/>
      <c r="DM2" s="169"/>
      <c r="DN2" s="169"/>
      <c r="DO2" s="169"/>
      <c r="DP2" s="169"/>
      <c r="DQ2" s="169"/>
      <c r="DR2" s="169"/>
      <c r="DS2" s="169"/>
      <c r="DT2" s="169"/>
      <c r="DU2" s="169"/>
      <c r="DV2" s="169"/>
      <c r="DW2" s="169"/>
      <c r="DX2" s="169"/>
      <c r="DY2" s="169"/>
      <c r="DZ2" s="169"/>
      <c r="EA2" s="169"/>
      <c r="EB2" s="169"/>
      <c r="EC2" s="169"/>
    </row>
    <row r="3" spans="2:143" ht="11.25" customHeight="1">
      <c r="B3" s="604" t="s">
        <v>134</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135</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424</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c r="B4" s="604" t="s">
        <v>0</v>
      </c>
      <c r="C4" s="605"/>
      <c r="D4" s="605"/>
      <c r="E4" s="605"/>
      <c r="F4" s="605"/>
      <c r="G4" s="605"/>
      <c r="H4" s="605"/>
      <c r="I4" s="605"/>
      <c r="J4" s="605"/>
      <c r="K4" s="605"/>
      <c r="L4" s="605"/>
      <c r="M4" s="605"/>
      <c r="N4" s="605"/>
      <c r="O4" s="605"/>
      <c r="P4" s="605"/>
      <c r="Q4" s="606"/>
      <c r="R4" s="604" t="s">
        <v>136</v>
      </c>
      <c r="S4" s="605"/>
      <c r="T4" s="605"/>
      <c r="U4" s="605"/>
      <c r="V4" s="605"/>
      <c r="W4" s="605"/>
      <c r="X4" s="605"/>
      <c r="Y4" s="606"/>
      <c r="Z4" s="604" t="s">
        <v>137</v>
      </c>
      <c r="AA4" s="605"/>
      <c r="AB4" s="605"/>
      <c r="AC4" s="606"/>
      <c r="AD4" s="604" t="s">
        <v>138</v>
      </c>
      <c r="AE4" s="605"/>
      <c r="AF4" s="605"/>
      <c r="AG4" s="605"/>
      <c r="AH4" s="605"/>
      <c r="AI4" s="605"/>
      <c r="AJ4" s="605"/>
      <c r="AK4" s="606"/>
      <c r="AL4" s="604" t="s">
        <v>137</v>
      </c>
      <c r="AM4" s="605"/>
      <c r="AN4" s="605"/>
      <c r="AO4" s="606"/>
      <c r="AP4" s="610" t="s">
        <v>139</v>
      </c>
      <c r="AQ4" s="610"/>
      <c r="AR4" s="610"/>
      <c r="AS4" s="610"/>
      <c r="AT4" s="610"/>
      <c r="AU4" s="610"/>
      <c r="AV4" s="610"/>
      <c r="AW4" s="610"/>
      <c r="AX4" s="610"/>
      <c r="AY4" s="610"/>
      <c r="AZ4" s="610"/>
      <c r="BA4" s="610"/>
      <c r="BB4" s="610"/>
      <c r="BC4" s="610"/>
      <c r="BD4" s="610"/>
      <c r="BE4" s="610"/>
      <c r="BF4" s="610"/>
      <c r="BG4" s="610" t="s">
        <v>140</v>
      </c>
      <c r="BH4" s="610"/>
      <c r="BI4" s="610"/>
      <c r="BJ4" s="610"/>
      <c r="BK4" s="610"/>
      <c r="BL4" s="610"/>
      <c r="BM4" s="610"/>
      <c r="BN4" s="610"/>
      <c r="BO4" s="610" t="s">
        <v>137</v>
      </c>
      <c r="BP4" s="610"/>
      <c r="BQ4" s="610"/>
      <c r="BR4" s="610"/>
      <c r="BS4" s="610" t="s">
        <v>141</v>
      </c>
      <c r="BT4" s="610"/>
      <c r="BU4" s="610"/>
      <c r="BV4" s="610"/>
      <c r="BW4" s="610"/>
      <c r="BX4" s="610"/>
      <c r="BY4" s="610"/>
      <c r="BZ4" s="610"/>
      <c r="CA4" s="610"/>
      <c r="CB4" s="610"/>
      <c r="CD4" s="607" t="s">
        <v>425</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365" customFormat="1" ht="11.25" customHeight="1">
      <c r="B5" s="611" t="s">
        <v>142</v>
      </c>
      <c r="C5" s="612"/>
      <c r="D5" s="612"/>
      <c r="E5" s="612"/>
      <c r="F5" s="612"/>
      <c r="G5" s="612"/>
      <c r="H5" s="612"/>
      <c r="I5" s="612"/>
      <c r="J5" s="612"/>
      <c r="K5" s="612"/>
      <c r="L5" s="612"/>
      <c r="M5" s="612"/>
      <c r="N5" s="612"/>
      <c r="O5" s="612"/>
      <c r="P5" s="612"/>
      <c r="Q5" s="613"/>
      <c r="R5" s="614">
        <v>1256256</v>
      </c>
      <c r="S5" s="615"/>
      <c r="T5" s="615"/>
      <c r="U5" s="615"/>
      <c r="V5" s="615"/>
      <c r="W5" s="615"/>
      <c r="X5" s="615"/>
      <c r="Y5" s="616"/>
      <c r="Z5" s="617">
        <v>14</v>
      </c>
      <c r="AA5" s="617"/>
      <c r="AB5" s="617"/>
      <c r="AC5" s="617"/>
      <c r="AD5" s="618">
        <v>1256216</v>
      </c>
      <c r="AE5" s="618"/>
      <c r="AF5" s="618"/>
      <c r="AG5" s="618"/>
      <c r="AH5" s="618"/>
      <c r="AI5" s="618"/>
      <c r="AJ5" s="618"/>
      <c r="AK5" s="618"/>
      <c r="AL5" s="619">
        <v>26.8</v>
      </c>
      <c r="AM5" s="620"/>
      <c r="AN5" s="620"/>
      <c r="AO5" s="621"/>
      <c r="AP5" s="611" t="s">
        <v>143</v>
      </c>
      <c r="AQ5" s="612"/>
      <c r="AR5" s="612"/>
      <c r="AS5" s="612"/>
      <c r="AT5" s="612"/>
      <c r="AU5" s="612"/>
      <c r="AV5" s="612"/>
      <c r="AW5" s="612"/>
      <c r="AX5" s="612"/>
      <c r="AY5" s="612"/>
      <c r="AZ5" s="612"/>
      <c r="BA5" s="612"/>
      <c r="BB5" s="612"/>
      <c r="BC5" s="612"/>
      <c r="BD5" s="612"/>
      <c r="BE5" s="612"/>
      <c r="BF5" s="613"/>
      <c r="BG5" s="625">
        <v>1242598</v>
      </c>
      <c r="BH5" s="626"/>
      <c r="BI5" s="626"/>
      <c r="BJ5" s="626"/>
      <c r="BK5" s="626"/>
      <c r="BL5" s="626"/>
      <c r="BM5" s="626"/>
      <c r="BN5" s="627"/>
      <c r="BO5" s="628">
        <v>98.9</v>
      </c>
      <c r="BP5" s="628"/>
      <c r="BQ5" s="628"/>
      <c r="BR5" s="628"/>
      <c r="BS5" s="629">
        <v>5761</v>
      </c>
      <c r="BT5" s="629"/>
      <c r="BU5" s="629"/>
      <c r="BV5" s="629"/>
      <c r="BW5" s="629"/>
      <c r="BX5" s="629"/>
      <c r="BY5" s="629"/>
      <c r="BZ5" s="629"/>
      <c r="CA5" s="629"/>
      <c r="CB5" s="633"/>
      <c r="CD5" s="607" t="s">
        <v>139</v>
      </c>
      <c r="CE5" s="608"/>
      <c r="CF5" s="608"/>
      <c r="CG5" s="608"/>
      <c r="CH5" s="608"/>
      <c r="CI5" s="608"/>
      <c r="CJ5" s="608"/>
      <c r="CK5" s="608"/>
      <c r="CL5" s="608"/>
      <c r="CM5" s="608"/>
      <c r="CN5" s="608"/>
      <c r="CO5" s="608"/>
      <c r="CP5" s="608"/>
      <c r="CQ5" s="609"/>
      <c r="CR5" s="607" t="s">
        <v>144</v>
      </c>
      <c r="CS5" s="608"/>
      <c r="CT5" s="608"/>
      <c r="CU5" s="608"/>
      <c r="CV5" s="608"/>
      <c r="CW5" s="608"/>
      <c r="CX5" s="608"/>
      <c r="CY5" s="609"/>
      <c r="CZ5" s="607" t="s">
        <v>137</v>
      </c>
      <c r="DA5" s="608"/>
      <c r="DB5" s="608"/>
      <c r="DC5" s="609"/>
      <c r="DD5" s="607" t="s">
        <v>145</v>
      </c>
      <c r="DE5" s="608"/>
      <c r="DF5" s="608"/>
      <c r="DG5" s="608"/>
      <c r="DH5" s="608"/>
      <c r="DI5" s="608"/>
      <c r="DJ5" s="608"/>
      <c r="DK5" s="608"/>
      <c r="DL5" s="608"/>
      <c r="DM5" s="608"/>
      <c r="DN5" s="608"/>
      <c r="DO5" s="608"/>
      <c r="DP5" s="609"/>
      <c r="DQ5" s="607" t="s">
        <v>146</v>
      </c>
      <c r="DR5" s="608"/>
      <c r="DS5" s="608"/>
      <c r="DT5" s="608"/>
      <c r="DU5" s="608"/>
      <c r="DV5" s="608"/>
      <c r="DW5" s="608"/>
      <c r="DX5" s="608"/>
      <c r="DY5" s="608"/>
      <c r="DZ5" s="608"/>
      <c r="EA5" s="608"/>
      <c r="EB5" s="608"/>
      <c r="EC5" s="609"/>
    </row>
    <row r="6" spans="2:143" ht="11.25" customHeight="1">
      <c r="B6" s="622" t="s">
        <v>426</v>
      </c>
      <c r="C6" s="623"/>
      <c r="D6" s="623"/>
      <c r="E6" s="623"/>
      <c r="F6" s="623"/>
      <c r="G6" s="623"/>
      <c r="H6" s="623"/>
      <c r="I6" s="623"/>
      <c r="J6" s="623"/>
      <c r="K6" s="623"/>
      <c r="L6" s="623"/>
      <c r="M6" s="623"/>
      <c r="N6" s="623"/>
      <c r="O6" s="623"/>
      <c r="P6" s="623"/>
      <c r="Q6" s="624"/>
      <c r="R6" s="625">
        <v>81435</v>
      </c>
      <c r="S6" s="626"/>
      <c r="T6" s="626"/>
      <c r="U6" s="626"/>
      <c r="V6" s="626"/>
      <c r="W6" s="626"/>
      <c r="X6" s="626"/>
      <c r="Y6" s="627"/>
      <c r="Z6" s="628">
        <v>0.9</v>
      </c>
      <c r="AA6" s="628"/>
      <c r="AB6" s="628"/>
      <c r="AC6" s="628"/>
      <c r="AD6" s="629">
        <v>81435</v>
      </c>
      <c r="AE6" s="629"/>
      <c r="AF6" s="629"/>
      <c r="AG6" s="629"/>
      <c r="AH6" s="629"/>
      <c r="AI6" s="629"/>
      <c r="AJ6" s="629"/>
      <c r="AK6" s="629"/>
      <c r="AL6" s="630">
        <v>1.7</v>
      </c>
      <c r="AM6" s="631"/>
      <c r="AN6" s="631"/>
      <c r="AO6" s="632"/>
      <c r="AP6" s="622" t="s">
        <v>427</v>
      </c>
      <c r="AQ6" s="623"/>
      <c r="AR6" s="623"/>
      <c r="AS6" s="623"/>
      <c r="AT6" s="623"/>
      <c r="AU6" s="623"/>
      <c r="AV6" s="623"/>
      <c r="AW6" s="623"/>
      <c r="AX6" s="623"/>
      <c r="AY6" s="623"/>
      <c r="AZ6" s="623"/>
      <c r="BA6" s="623"/>
      <c r="BB6" s="623"/>
      <c r="BC6" s="623"/>
      <c r="BD6" s="623"/>
      <c r="BE6" s="623"/>
      <c r="BF6" s="624"/>
      <c r="BG6" s="625">
        <v>1242598</v>
      </c>
      <c r="BH6" s="626"/>
      <c r="BI6" s="626"/>
      <c r="BJ6" s="626"/>
      <c r="BK6" s="626"/>
      <c r="BL6" s="626"/>
      <c r="BM6" s="626"/>
      <c r="BN6" s="627"/>
      <c r="BO6" s="628">
        <v>98.9</v>
      </c>
      <c r="BP6" s="628"/>
      <c r="BQ6" s="628"/>
      <c r="BR6" s="628"/>
      <c r="BS6" s="629">
        <v>5761</v>
      </c>
      <c r="BT6" s="629"/>
      <c r="BU6" s="629"/>
      <c r="BV6" s="629"/>
      <c r="BW6" s="629"/>
      <c r="BX6" s="629"/>
      <c r="BY6" s="629"/>
      <c r="BZ6" s="629"/>
      <c r="CA6" s="629"/>
      <c r="CB6" s="633"/>
      <c r="CD6" s="636" t="s">
        <v>147</v>
      </c>
      <c r="CE6" s="637"/>
      <c r="CF6" s="637"/>
      <c r="CG6" s="637"/>
      <c r="CH6" s="637"/>
      <c r="CI6" s="637"/>
      <c r="CJ6" s="637"/>
      <c r="CK6" s="637"/>
      <c r="CL6" s="637"/>
      <c r="CM6" s="637"/>
      <c r="CN6" s="637"/>
      <c r="CO6" s="637"/>
      <c r="CP6" s="637"/>
      <c r="CQ6" s="638"/>
      <c r="CR6" s="625">
        <v>84440</v>
      </c>
      <c r="CS6" s="626"/>
      <c r="CT6" s="626"/>
      <c r="CU6" s="626"/>
      <c r="CV6" s="626"/>
      <c r="CW6" s="626"/>
      <c r="CX6" s="626"/>
      <c r="CY6" s="627"/>
      <c r="CZ6" s="628">
        <v>1</v>
      </c>
      <c r="DA6" s="628"/>
      <c r="DB6" s="628"/>
      <c r="DC6" s="628"/>
      <c r="DD6" s="634" t="s">
        <v>428</v>
      </c>
      <c r="DE6" s="626"/>
      <c r="DF6" s="626"/>
      <c r="DG6" s="626"/>
      <c r="DH6" s="626"/>
      <c r="DI6" s="626"/>
      <c r="DJ6" s="626"/>
      <c r="DK6" s="626"/>
      <c r="DL6" s="626"/>
      <c r="DM6" s="626"/>
      <c r="DN6" s="626"/>
      <c r="DO6" s="626"/>
      <c r="DP6" s="627"/>
      <c r="DQ6" s="634">
        <v>84440</v>
      </c>
      <c r="DR6" s="626"/>
      <c r="DS6" s="626"/>
      <c r="DT6" s="626"/>
      <c r="DU6" s="626"/>
      <c r="DV6" s="626"/>
      <c r="DW6" s="626"/>
      <c r="DX6" s="626"/>
      <c r="DY6" s="626"/>
      <c r="DZ6" s="626"/>
      <c r="EA6" s="626"/>
      <c r="EB6" s="626"/>
      <c r="EC6" s="635"/>
    </row>
    <row r="7" spans="2:143" ht="11.25" customHeight="1">
      <c r="B7" s="622" t="s">
        <v>148</v>
      </c>
      <c r="C7" s="623"/>
      <c r="D7" s="623"/>
      <c r="E7" s="623"/>
      <c r="F7" s="623"/>
      <c r="G7" s="623"/>
      <c r="H7" s="623"/>
      <c r="I7" s="623"/>
      <c r="J7" s="623"/>
      <c r="K7" s="623"/>
      <c r="L7" s="623"/>
      <c r="M7" s="623"/>
      <c r="N7" s="623"/>
      <c r="O7" s="623"/>
      <c r="P7" s="623"/>
      <c r="Q7" s="624"/>
      <c r="R7" s="625">
        <v>1667</v>
      </c>
      <c r="S7" s="626"/>
      <c r="T7" s="626"/>
      <c r="U7" s="626"/>
      <c r="V7" s="626"/>
      <c r="W7" s="626"/>
      <c r="X7" s="626"/>
      <c r="Y7" s="627"/>
      <c r="Z7" s="628">
        <v>0</v>
      </c>
      <c r="AA7" s="628"/>
      <c r="AB7" s="628"/>
      <c r="AC7" s="628"/>
      <c r="AD7" s="629">
        <v>1667</v>
      </c>
      <c r="AE7" s="629"/>
      <c r="AF7" s="629"/>
      <c r="AG7" s="629"/>
      <c r="AH7" s="629"/>
      <c r="AI7" s="629"/>
      <c r="AJ7" s="629"/>
      <c r="AK7" s="629"/>
      <c r="AL7" s="630">
        <v>0</v>
      </c>
      <c r="AM7" s="631"/>
      <c r="AN7" s="631"/>
      <c r="AO7" s="632"/>
      <c r="AP7" s="622" t="s">
        <v>429</v>
      </c>
      <c r="AQ7" s="623"/>
      <c r="AR7" s="623"/>
      <c r="AS7" s="623"/>
      <c r="AT7" s="623"/>
      <c r="AU7" s="623"/>
      <c r="AV7" s="623"/>
      <c r="AW7" s="623"/>
      <c r="AX7" s="623"/>
      <c r="AY7" s="623"/>
      <c r="AZ7" s="623"/>
      <c r="BA7" s="623"/>
      <c r="BB7" s="623"/>
      <c r="BC7" s="623"/>
      <c r="BD7" s="623"/>
      <c r="BE7" s="623"/>
      <c r="BF7" s="624"/>
      <c r="BG7" s="625">
        <v>510016</v>
      </c>
      <c r="BH7" s="626"/>
      <c r="BI7" s="626"/>
      <c r="BJ7" s="626"/>
      <c r="BK7" s="626"/>
      <c r="BL7" s="626"/>
      <c r="BM7" s="626"/>
      <c r="BN7" s="627"/>
      <c r="BO7" s="628">
        <v>40.6</v>
      </c>
      <c r="BP7" s="628"/>
      <c r="BQ7" s="628"/>
      <c r="BR7" s="628"/>
      <c r="BS7" s="629">
        <v>5761</v>
      </c>
      <c r="BT7" s="629"/>
      <c r="BU7" s="629"/>
      <c r="BV7" s="629"/>
      <c r="BW7" s="629"/>
      <c r="BX7" s="629"/>
      <c r="BY7" s="629"/>
      <c r="BZ7" s="629"/>
      <c r="CA7" s="629"/>
      <c r="CB7" s="633"/>
      <c r="CD7" s="639" t="s">
        <v>149</v>
      </c>
      <c r="CE7" s="640"/>
      <c r="CF7" s="640"/>
      <c r="CG7" s="640"/>
      <c r="CH7" s="640"/>
      <c r="CI7" s="640"/>
      <c r="CJ7" s="640"/>
      <c r="CK7" s="640"/>
      <c r="CL7" s="640"/>
      <c r="CM7" s="640"/>
      <c r="CN7" s="640"/>
      <c r="CO7" s="640"/>
      <c r="CP7" s="640"/>
      <c r="CQ7" s="641"/>
      <c r="CR7" s="625">
        <v>1266749</v>
      </c>
      <c r="CS7" s="626"/>
      <c r="CT7" s="626"/>
      <c r="CU7" s="626"/>
      <c r="CV7" s="626"/>
      <c r="CW7" s="626"/>
      <c r="CX7" s="626"/>
      <c r="CY7" s="627"/>
      <c r="CZ7" s="628">
        <v>15</v>
      </c>
      <c r="DA7" s="628"/>
      <c r="DB7" s="628"/>
      <c r="DC7" s="628"/>
      <c r="DD7" s="634">
        <v>157578</v>
      </c>
      <c r="DE7" s="626"/>
      <c r="DF7" s="626"/>
      <c r="DG7" s="626"/>
      <c r="DH7" s="626"/>
      <c r="DI7" s="626"/>
      <c r="DJ7" s="626"/>
      <c r="DK7" s="626"/>
      <c r="DL7" s="626"/>
      <c r="DM7" s="626"/>
      <c r="DN7" s="626"/>
      <c r="DO7" s="626"/>
      <c r="DP7" s="627"/>
      <c r="DQ7" s="634">
        <v>820047</v>
      </c>
      <c r="DR7" s="626"/>
      <c r="DS7" s="626"/>
      <c r="DT7" s="626"/>
      <c r="DU7" s="626"/>
      <c r="DV7" s="626"/>
      <c r="DW7" s="626"/>
      <c r="DX7" s="626"/>
      <c r="DY7" s="626"/>
      <c r="DZ7" s="626"/>
      <c r="EA7" s="626"/>
      <c r="EB7" s="626"/>
      <c r="EC7" s="635"/>
    </row>
    <row r="8" spans="2:143" ht="11.25" customHeight="1">
      <c r="B8" s="622" t="s">
        <v>150</v>
      </c>
      <c r="C8" s="623"/>
      <c r="D8" s="623"/>
      <c r="E8" s="623"/>
      <c r="F8" s="623"/>
      <c r="G8" s="623"/>
      <c r="H8" s="623"/>
      <c r="I8" s="623"/>
      <c r="J8" s="623"/>
      <c r="K8" s="623"/>
      <c r="L8" s="623"/>
      <c r="M8" s="623"/>
      <c r="N8" s="623"/>
      <c r="O8" s="623"/>
      <c r="P8" s="623"/>
      <c r="Q8" s="624"/>
      <c r="R8" s="625">
        <v>2643</v>
      </c>
      <c r="S8" s="626"/>
      <c r="T8" s="626"/>
      <c r="U8" s="626"/>
      <c r="V8" s="626"/>
      <c r="W8" s="626"/>
      <c r="X8" s="626"/>
      <c r="Y8" s="627"/>
      <c r="Z8" s="628">
        <v>0</v>
      </c>
      <c r="AA8" s="628"/>
      <c r="AB8" s="628"/>
      <c r="AC8" s="628"/>
      <c r="AD8" s="629">
        <v>2643</v>
      </c>
      <c r="AE8" s="629"/>
      <c r="AF8" s="629"/>
      <c r="AG8" s="629"/>
      <c r="AH8" s="629"/>
      <c r="AI8" s="629"/>
      <c r="AJ8" s="629"/>
      <c r="AK8" s="629"/>
      <c r="AL8" s="630">
        <v>0.1</v>
      </c>
      <c r="AM8" s="631"/>
      <c r="AN8" s="631"/>
      <c r="AO8" s="632"/>
      <c r="AP8" s="622" t="s">
        <v>430</v>
      </c>
      <c r="AQ8" s="623"/>
      <c r="AR8" s="623"/>
      <c r="AS8" s="623"/>
      <c r="AT8" s="623"/>
      <c r="AU8" s="623"/>
      <c r="AV8" s="623"/>
      <c r="AW8" s="623"/>
      <c r="AX8" s="623"/>
      <c r="AY8" s="623"/>
      <c r="AZ8" s="623"/>
      <c r="BA8" s="623"/>
      <c r="BB8" s="623"/>
      <c r="BC8" s="623"/>
      <c r="BD8" s="623"/>
      <c r="BE8" s="623"/>
      <c r="BF8" s="624"/>
      <c r="BG8" s="625">
        <v>25191</v>
      </c>
      <c r="BH8" s="626"/>
      <c r="BI8" s="626"/>
      <c r="BJ8" s="626"/>
      <c r="BK8" s="626"/>
      <c r="BL8" s="626"/>
      <c r="BM8" s="626"/>
      <c r="BN8" s="627"/>
      <c r="BO8" s="628">
        <v>2</v>
      </c>
      <c r="BP8" s="628"/>
      <c r="BQ8" s="628"/>
      <c r="BR8" s="628"/>
      <c r="BS8" s="634" t="s">
        <v>400</v>
      </c>
      <c r="BT8" s="626"/>
      <c r="BU8" s="626"/>
      <c r="BV8" s="626"/>
      <c r="BW8" s="626"/>
      <c r="BX8" s="626"/>
      <c r="BY8" s="626"/>
      <c r="BZ8" s="626"/>
      <c r="CA8" s="626"/>
      <c r="CB8" s="635"/>
      <c r="CD8" s="639" t="s">
        <v>151</v>
      </c>
      <c r="CE8" s="640"/>
      <c r="CF8" s="640"/>
      <c r="CG8" s="640"/>
      <c r="CH8" s="640"/>
      <c r="CI8" s="640"/>
      <c r="CJ8" s="640"/>
      <c r="CK8" s="640"/>
      <c r="CL8" s="640"/>
      <c r="CM8" s="640"/>
      <c r="CN8" s="640"/>
      <c r="CO8" s="640"/>
      <c r="CP8" s="640"/>
      <c r="CQ8" s="641"/>
      <c r="CR8" s="625">
        <v>1937566</v>
      </c>
      <c r="CS8" s="626"/>
      <c r="CT8" s="626"/>
      <c r="CU8" s="626"/>
      <c r="CV8" s="626"/>
      <c r="CW8" s="626"/>
      <c r="CX8" s="626"/>
      <c r="CY8" s="627"/>
      <c r="CZ8" s="628">
        <v>23</v>
      </c>
      <c r="DA8" s="628"/>
      <c r="DB8" s="628"/>
      <c r="DC8" s="628"/>
      <c r="DD8" s="634">
        <v>50850</v>
      </c>
      <c r="DE8" s="626"/>
      <c r="DF8" s="626"/>
      <c r="DG8" s="626"/>
      <c r="DH8" s="626"/>
      <c r="DI8" s="626"/>
      <c r="DJ8" s="626"/>
      <c r="DK8" s="626"/>
      <c r="DL8" s="626"/>
      <c r="DM8" s="626"/>
      <c r="DN8" s="626"/>
      <c r="DO8" s="626"/>
      <c r="DP8" s="627"/>
      <c r="DQ8" s="634">
        <v>1111121</v>
      </c>
      <c r="DR8" s="626"/>
      <c r="DS8" s="626"/>
      <c r="DT8" s="626"/>
      <c r="DU8" s="626"/>
      <c r="DV8" s="626"/>
      <c r="DW8" s="626"/>
      <c r="DX8" s="626"/>
      <c r="DY8" s="626"/>
      <c r="DZ8" s="626"/>
      <c r="EA8" s="626"/>
      <c r="EB8" s="626"/>
      <c r="EC8" s="635"/>
    </row>
    <row r="9" spans="2:143" ht="11.25" customHeight="1">
      <c r="B9" s="622" t="s">
        <v>152</v>
      </c>
      <c r="C9" s="623"/>
      <c r="D9" s="623"/>
      <c r="E9" s="623"/>
      <c r="F9" s="623"/>
      <c r="G9" s="623"/>
      <c r="H9" s="623"/>
      <c r="I9" s="623"/>
      <c r="J9" s="623"/>
      <c r="K9" s="623"/>
      <c r="L9" s="623"/>
      <c r="M9" s="623"/>
      <c r="N9" s="623"/>
      <c r="O9" s="623"/>
      <c r="P9" s="623"/>
      <c r="Q9" s="624"/>
      <c r="R9" s="625">
        <v>1354</v>
      </c>
      <c r="S9" s="626"/>
      <c r="T9" s="626"/>
      <c r="U9" s="626"/>
      <c r="V9" s="626"/>
      <c r="W9" s="626"/>
      <c r="X9" s="626"/>
      <c r="Y9" s="627"/>
      <c r="Z9" s="628">
        <v>0</v>
      </c>
      <c r="AA9" s="628"/>
      <c r="AB9" s="628"/>
      <c r="AC9" s="628"/>
      <c r="AD9" s="629">
        <v>1354</v>
      </c>
      <c r="AE9" s="629"/>
      <c r="AF9" s="629"/>
      <c r="AG9" s="629"/>
      <c r="AH9" s="629"/>
      <c r="AI9" s="629"/>
      <c r="AJ9" s="629"/>
      <c r="AK9" s="629"/>
      <c r="AL9" s="630">
        <v>0</v>
      </c>
      <c r="AM9" s="631"/>
      <c r="AN9" s="631"/>
      <c r="AO9" s="632"/>
      <c r="AP9" s="622" t="s">
        <v>431</v>
      </c>
      <c r="AQ9" s="623"/>
      <c r="AR9" s="623"/>
      <c r="AS9" s="623"/>
      <c r="AT9" s="623"/>
      <c r="AU9" s="623"/>
      <c r="AV9" s="623"/>
      <c r="AW9" s="623"/>
      <c r="AX9" s="623"/>
      <c r="AY9" s="623"/>
      <c r="AZ9" s="623"/>
      <c r="BA9" s="623"/>
      <c r="BB9" s="623"/>
      <c r="BC9" s="623"/>
      <c r="BD9" s="623"/>
      <c r="BE9" s="623"/>
      <c r="BF9" s="624"/>
      <c r="BG9" s="625">
        <v>426760</v>
      </c>
      <c r="BH9" s="626"/>
      <c r="BI9" s="626"/>
      <c r="BJ9" s="626"/>
      <c r="BK9" s="626"/>
      <c r="BL9" s="626"/>
      <c r="BM9" s="626"/>
      <c r="BN9" s="627"/>
      <c r="BO9" s="628">
        <v>34</v>
      </c>
      <c r="BP9" s="628"/>
      <c r="BQ9" s="628"/>
      <c r="BR9" s="628"/>
      <c r="BS9" s="634" t="s">
        <v>400</v>
      </c>
      <c r="BT9" s="626"/>
      <c r="BU9" s="626"/>
      <c r="BV9" s="626"/>
      <c r="BW9" s="626"/>
      <c r="BX9" s="626"/>
      <c r="BY9" s="626"/>
      <c r="BZ9" s="626"/>
      <c r="CA9" s="626"/>
      <c r="CB9" s="635"/>
      <c r="CD9" s="639" t="s">
        <v>153</v>
      </c>
      <c r="CE9" s="640"/>
      <c r="CF9" s="640"/>
      <c r="CG9" s="640"/>
      <c r="CH9" s="640"/>
      <c r="CI9" s="640"/>
      <c r="CJ9" s="640"/>
      <c r="CK9" s="640"/>
      <c r="CL9" s="640"/>
      <c r="CM9" s="640"/>
      <c r="CN9" s="640"/>
      <c r="CO9" s="640"/>
      <c r="CP9" s="640"/>
      <c r="CQ9" s="641"/>
      <c r="CR9" s="625">
        <v>337378</v>
      </c>
      <c r="CS9" s="626"/>
      <c r="CT9" s="626"/>
      <c r="CU9" s="626"/>
      <c r="CV9" s="626"/>
      <c r="CW9" s="626"/>
      <c r="CX9" s="626"/>
      <c r="CY9" s="627"/>
      <c r="CZ9" s="628">
        <v>4</v>
      </c>
      <c r="DA9" s="628"/>
      <c r="DB9" s="628"/>
      <c r="DC9" s="628"/>
      <c r="DD9" s="634">
        <v>8922</v>
      </c>
      <c r="DE9" s="626"/>
      <c r="DF9" s="626"/>
      <c r="DG9" s="626"/>
      <c r="DH9" s="626"/>
      <c r="DI9" s="626"/>
      <c r="DJ9" s="626"/>
      <c r="DK9" s="626"/>
      <c r="DL9" s="626"/>
      <c r="DM9" s="626"/>
      <c r="DN9" s="626"/>
      <c r="DO9" s="626"/>
      <c r="DP9" s="627"/>
      <c r="DQ9" s="634">
        <v>295800</v>
      </c>
      <c r="DR9" s="626"/>
      <c r="DS9" s="626"/>
      <c r="DT9" s="626"/>
      <c r="DU9" s="626"/>
      <c r="DV9" s="626"/>
      <c r="DW9" s="626"/>
      <c r="DX9" s="626"/>
      <c r="DY9" s="626"/>
      <c r="DZ9" s="626"/>
      <c r="EA9" s="626"/>
      <c r="EB9" s="626"/>
      <c r="EC9" s="635"/>
    </row>
    <row r="10" spans="2:143" ht="11.25" customHeight="1">
      <c r="B10" s="622" t="s">
        <v>154</v>
      </c>
      <c r="C10" s="623"/>
      <c r="D10" s="623"/>
      <c r="E10" s="623"/>
      <c r="F10" s="623"/>
      <c r="G10" s="623"/>
      <c r="H10" s="623"/>
      <c r="I10" s="623"/>
      <c r="J10" s="623"/>
      <c r="K10" s="623"/>
      <c r="L10" s="623"/>
      <c r="M10" s="623"/>
      <c r="N10" s="623"/>
      <c r="O10" s="623"/>
      <c r="P10" s="623"/>
      <c r="Q10" s="624"/>
      <c r="R10" s="625">
        <v>219602</v>
      </c>
      <c r="S10" s="626"/>
      <c r="T10" s="626"/>
      <c r="U10" s="626"/>
      <c r="V10" s="626"/>
      <c r="W10" s="626"/>
      <c r="X10" s="626"/>
      <c r="Y10" s="627"/>
      <c r="Z10" s="628">
        <v>2.5</v>
      </c>
      <c r="AA10" s="628"/>
      <c r="AB10" s="628"/>
      <c r="AC10" s="628"/>
      <c r="AD10" s="629">
        <v>219602</v>
      </c>
      <c r="AE10" s="629"/>
      <c r="AF10" s="629"/>
      <c r="AG10" s="629"/>
      <c r="AH10" s="629"/>
      <c r="AI10" s="629"/>
      <c r="AJ10" s="629"/>
      <c r="AK10" s="629"/>
      <c r="AL10" s="630">
        <v>4.7</v>
      </c>
      <c r="AM10" s="631"/>
      <c r="AN10" s="631"/>
      <c r="AO10" s="632"/>
      <c r="AP10" s="622" t="s">
        <v>432</v>
      </c>
      <c r="AQ10" s="623"/>
      <c r="AR10" s="623"/>
      <c r="AS10" s="623"/>
      <c r="AT10" s="623"/>
      <c r="AU10" s="623"/>
      <c r="AV10" s="623"/>
      <c r="AW10" s="623"/>
      <c r="AX10" s="623"/>
      <c r="AY10" s="623"/>
      <c r="AZ10" s="623"/>
      <c r="BA10" s="623"/>
      <c r="BB10" s="623"/>
      <c r="BC10" s="623"/>
      <c r="BD10" s="623"/>
      <c r="BE10" s="623"/>
      <c r="BF10" s="624"/>
      <c r="BG10" s="625">
        <v>28773</v>
      </c>
      <c r="BH10" s="626"/>
      <c r="BI10" s="626"/>
      <c r="BJ10" s="626"/>
      <c r="BK10" s="626"/>
      <c r="BL10" s="626"/>
      <c r="BM10" s="626"/>
      <c r="BN10" s="627"/>
      <c r="BO10" s="628">
        <v>2.2999999999999998</v>
      </c>
      <c r="BP10" s="628"/>
      <c r="BQ10" s="628"/>
      <c r="BR10" s="628"/>
      <c r="BS10" s="634" t="s">
        <v>400</v>
      </c>
      <c r="BT10" s="626"/>
      <c r="BU10" s="626"/>
      <c r="BV10" s="626"/>
      <c r="BW10" s="626"/>
      <c r="BX10" s="626"/>
      <c r="BY10" s="626"/>
      <c r="BZ10" s="626"/>
      <c r="CA10" s="626"/>
      <c r="CB10" s="635"/>
      <c r="CD10" s="639" t="s">
        <v>155</v>
      </c>
      <c r="CE10" s="640"/>
      <c r="CF10" s="640"/>
      <c r="CG10" s="640"/>
      <c r="CH10" s="640"/>
      <c r="CI10" s="640"/>
      <c r="CJ10" s="640"/>
      <c r="CK10" s="640"/>
      <c r="CL10" s="640"/>
      <c r="CM10" s="640"/>
      <c r="CN10" s="640"/>
      <c r="CO10" s="640"/>
      <c r="CP10" s="640"/>
      <c r="CQ10" s="641"/>
      <c r="CR10" s="625">
        <v>14437</v>
      </c>
      <c r="CS10" s="626"/>
      <c r="CT10" s="626"/>
      <c r="CU10" s="626"/>
      <c r="CV10" s="626"/>
      <c r="CW10" s="626"/>
      <c r="CX10" s="626"/>
      <c r="CY10" s="627"/>
      <c r="CZ10" s="628">
        <v>0.2</v>
      </c>
      <c r="DA10" s="628"/>
      <c r="DB10" s="628"/>
      <c r="DC10" s="628"/>
      <c r="DD10" s="634" t="s">
        <v>400</v>
      </c>
      <c r="DE10" s="626"/>
      <c r="DF10" s="626"/>
      <c r="DG10" s="626"/>
      <c r="DH10" s="626"/>
      <c r="DI10" s="626"/>
      <c r="DJ10" s="626"/>
      <c r="DK10" s="626"/>
      <c r="DL10" s="626"/>
      <c r="DM10" s="626"/>
      <c r="DN10" s="626"/>
      <c r="DO10" s="626"/>
      <c r="DP10" s="627"/>
      <c r="DQ10" s="634">
        <v>1937</v>
      </c>
      <c r="DR10" s="626"/>
      <c r="DS10" s="626"/>
      <c r="DT10" s="626"/>
      <c r="DU10" s="626"/>
      <c r="DV10" s="626"/>
      <c r="DW10" s="626"/>
      <c r="DX10" s="626"/>
      <c r="DY10" s="626"/>
      <c r="DZ10" s="626"/>
      <c r="EA10" s="626"/>
      <c r="EB10" s="626"/>
      <c r="EC10" s="635"/>
    </row>
    <row r="11" spans="2:143" ht="11.25" customHeight="1">
      <c r="B11" s="622" t="s">
        <v>156</v>
      </c>
      <c r="C11" s="623"/>
      <c r="D11" s="623"/>
      <c r="E11" s="623"/>
      <c r="F11" s="623"/>
      <c r="G11" s="623"/>
      <c r="H11" s="623"/>
      <c r="I11" s="623"/>
      <c r="J11" s="623"/>
      <c r="K11" s="623"/>
      <c r="L11" s="623"/>
      <c r="M11" s="623"/>
      <c r="N11" s="623"/>
      <c r="O11" s="623"/>
      <c r="P11" s="623"/>
      <c r="Q11" s="624"/>
      <c r="R11" s="625" t="s">
        <v>400</v>
      </c>
      <c r="S11" s="626"/>
      <c r="T11" s="626"/>
      <c r="U11" s="626"/>
      <c r="V11" s="626"/>
      <c r="W11" s="626"/>
      <c r="X11" s="626"/>
      <c r="Y11" s="627"/>
      <c r="Z11" s="628" t="s">
        <v>400</v>
      </c>
      <c r="AA11" s="628"/>
      <c r="AB11" s="628"/>
      <c r="AC11" s="628"/>
      <c r="AD11" s="629" t="s">
        <v>400</v>
      </c>
      <c r="AE11" s="629"/>
      <c r="AF11" s="629"/>
      <c r="AG11" s="629"/>
      <c r="AH11" s="629"/>
      <c r="AI11" s="629"/>
      <c r="AJ11" s="629"/>
      <c r="AK11" s="629"/>
      <c r="AL11" s="630" t="s">
        <v>400</v>
      </c>
      <c r="AM11" s="631"/>
      <c r="AN11" s="631"/>
      <c r="AO11" s="632"/>
      <c r="AP11" s="622" t="s">
        <v>433</v>
      </c>
      <c r="AQ11" s="623"/>
      <c r="AR11" s="623"/>
      <c r="AS11" s="623"/>
      <c r="AT11" s="623"/>
      <c r="AU11" s="623"/>
      <c r="AV11" s="623"/>
      <c r="AW11" s="623"/>
      <c r="AX11" s="623"/>
      <c r="AY11" s="623"/>
      <c r="AZ11" s="623"/>
      <c r="BA11" s="623"/>
      <c r="BB11" s="623"/>
      <c r="BC11" s="623"/>
      <c r="BD11" s="623"/>
      <c r="BE11" s="623"/>
      <c r="BF11" s="624"/>
      <c r="BG11" s="625">
        <v>29292</v>
      </c>
      <c r="BH11" s="626"/>
      <c r="BI11" s="626"/>
      <c r="BJ11" s="626"/>
      <c r="BK11" s="626"/>
      <c r="BL11" s="626"/>
      <c r="BM11" s="626"/>
      <c r="BN11" s="627"/>
      <c r="BO11" s="628">
        <v>2.2999999999999998</v>
      </c>
      <c r="BP11" s="628"/>
      <c r="BQ11" s="628"/>
      <c r="BR11" s="628"/>
      <c r="BS11" s="634">
        <v>5761</v>
      </c>
      <c r="BT11" s="626"/>
      <c r="BU11" s="626"/>
      <c r="BV11" s="626"/>
      <c r="BW11" s="626"/>
      <c r="BX11" s="626"/>
      <c r="BY11" s="626"/>
      <c r="BZ11" s="626"/>
      <c r="CA11" s="626"/>
      <c r="CB11" s="635"/>
      <c r="CD11" s="639" t="s">
        <v>157</v>
      </c>
      <c r="CE11" s="640"/>
      <c r="CF11" s="640"/>
      <c r="CG11" s="640"/>
      <c r="CH11" s="640"/>
      <c r="CI11" s="640"/>
      <c r="CJ11" s="640"/>
      <c r="CK11" s="640"/>
      <c r="CL11" s="640"/>
      <c r="CM11" s="640"/>
      <c r="CN11" s="640"/>
      <c r="CO11" s="640"/>
      <c r="CP11" s="640"/>
      <c r="CQ11" s="641"/>
      <c r="CR11" s="625">
        <v>1114660</v>
      </c>
      <c r="CS11" s="626"/>
      <c r="CT11" s="626"/>
      <c r="CU11" s="626"/>
      <c r="CV11" s="626"/>
      <c r="CW11" s="626"/>
      <c r="CX11" s="626"/>
      <c r="CY11" s="627"/>
      <c r="CZ11" s="628">
        <v>13.2</v>
      </c>
      <c r="DA11" s="628"/>
      <c r="DB11" s="628"/>
      <c r="DC11" s="628"/>
      <c r="DD11" s="634">
        <v>384583</v>
      </c>
      <c r="DE11" s="626"/>
      <c r="DF11" s="626"/>
      <c r="DG11" s="626"/>
      <c r="DH11" s="626"/>
      <c r="DI11" s="626"/>
      <c r="DJ11" s="626"/>
      <c r="DK11" s="626"/>
      <c r="DL11" s="626"/>
      <c r="DM11" s="626"/>
      <c r="DN11" s="626"/>
      <c r="DO11" s="626"/>
      <c r="DP11" s="627"/>
      <c r="DQ11" s="634">
        <v>351848</v>
      </c>
      <c r="DR11" s="626"/>
      <c r="DS11" s="626"/>
      <c r="DT11" s="626"/>
      <c r="DU11" s="626"/>
      <c r="DV11" s="626"/>
      <c r="DW11" s="626"/>
      <c r="DX11" s="626"/>
      <c r="DY11" s="626"/>
      <c r="DZ11" s="626"/>
      <c r="EA11" s="626"/>
      <c r="EB11" s="626"/>
      <c r="EC11" s="635"/>
    </row>
    <row r="12" spans="2:143" ht="11.25" customHeight="1">
      <c r="B12" s="622" t="s">
        <v>158</v>
      </c>
      <c r="C12" s="623"/>
      <c r="D12" s="623"/>
      <c r="E12" s="623"/>
      <c r="F12" s="623"/>
      <c r="G12" s="623"/>
      <c r="H12" s="623"/>
      <c r="I12" s="623"/>
      <c r="J12" s="623"/>
      <c r="K12" s="623"/>
      <c r="L12" s="623"/>
      <c r="M12" s="623"/>
      <c r="N12" s="623"/>
      <c r="O12" s="623"/>
      <c r="P12" s="623"/>
      <c r="Q12" s="624"/>
      <c r="R12" s="625" t="s">
        <v>400</v>
      </c>
      <c r="S12" s="626"/>
      <c r="T12" s="626"/>
      <c r="U12" s="626"/>
      <c r="V12" s="626"/>
      <c r="W12" s="626"/>
      <c r="X12" s="626"/>
      <c r="Y12" s="627"/>
      <c r="Z12" s="628" t="s">
        <v>400</v>
      </c>
      <c r="AA12" s="628"/>
      <c r="AB12" s="628"/>
      <c r="AC12" s="628"/>
      <c r="AD12" s="629" t="s">
        <v>400</v>
      </c>
      <c r="AE12" s="629"/>
      <c r="AF12" s="629"/>
      <c r="AG12" s="629"/>
      <c r="AH12" s="629"/>
      <c r="AI12" s="629"/>
      <c r="AJ12" s="629"/>
      <c r="AK12" s="629"/>
      <c r="AL12" s="630" t="s">
        <v>400</v>
      </c>
      <c r="AM12" s="631"/>
      <c r="AN12" s="631"/>
      <c r="AO12" s="632"/>
      <c r="AP12" s="622" t="s">
        <v>434</v>
      </c>
      <c r="AQ12" s="623"/>
      <c r="AR12" s="623"/>
      <c r="AS12" s="623"/>
      <c r="AT12" s="623"/>
      <c r="AU12" s="623"/>
      <c r="AV12" s="623"/>
      <c r="AW12" s="623"/>
      <c r="AX12" s="623"/>
      <c r="AY12" s="623"/>
      <c r="AZ12" s="623"/>
      <c r="BA12" s="623"/>
      <c r="BB12" s="623"/>
      <c r="BC12" s="623"/>
      <c r="BD12" s="623"/>
      <c r="BE12" s="623"/>
      <c r="BF12" s="624"/>
      <c r="BG12" s="625">
        <v>622958</v>
      </c>
      <c r="BH12" s="626"/>
      <c r="BI12" s="626"/>
      <c r="BJ12" s="626"/>
      <c r="BK12" s="626"/>
      <c r="BL12" s="626"/>
      <c r="BM12" s="626"/>
      <c r="BN12" s="627"/>
      <c r="BO12" s="628">
        <v>49.6</v>
      </c>
      <c r="BP12" s="628"/>
      <c r="BQ12" s="628"/>
      <c r="BR12" s="628"/>
      <c r="BS12" s="634" t="s">
        <v>400</v>
      </c>
      <c r="BT12" s="626"/>
      <c r="BU12" s="626"/>
      <c r="BV12" s="626"/>
      <c r="BW12" s="626"/>
      <c r="BX12" s="626"/>
      <c r="BY12" s="626"/>
      <c r="BZ12" s="626"/>
      <c r="CA12" s="626"/>
      <c r="CB12" s="635"/>
      <c r="CD12" s="639" t="s">
        <v>159</v>
      </c>
      <c r="CE12" s="640"/>
      <c r="CF12" s="640"/>
      <c r="CG12" s="640"/>
      <c r="CH12" s="640"/>
      <c r="CI12" s="640"/>
      <c r="CJ12" s="640"/>
      <c r="CK12" s="640"/>
      <c r="CL12" s="640"/>
      <c r="CM12" s="640"/>
      <c r="CN12" s="640"/>
      <c r="CO12" s="640"/>
      <c r="CP12" s="640"/>
      <c r="CQ12" s="641"/>
      <c r="CR12" s="625">
        <v>530424</v>
      </c>
      <c r="CS12" s="626"/>
      <c r="CT12" s="626"/>
      <c r="CU12" s="626"/>
      <c r="CV12" s="626"/>
      <c r="CW12" s="626"/>
      <c r="CX12" s="626"/>
      <c r="CY12" s="627"/>
      <c r="CZ12" s="628">
        <v>6.3</v>
      </c>
      <c r="DA12" s="628"/>
      <c r="DB12" s="628"/>
      <c r="DC12" s="628"/>
      <c r="DD12" s="634">
        <v>78448</v>
      </c>
      <c r="DE12" s="626"/>
      <c r="DF12" s="626"/>
      <c r="DG12" s="626"/>
      <c r="DH12" s="626"/>
      <c r="DI12" s="626"/>
      <c r="DJ12" s="626"/>
      <c r="DK12" s="626"/>
      <c r="DL12" s="626"/>
      <c r="DM12" s="626"/>
      <c r="DN12" s="626"/>
      <c r="DO12" s="626"/>
      <c r="DP12" s="627"/>
      <c r="DQ12" s="634">
        <v>238038</v>
      </c>
      <c r="DR12" s="626"/>
      <c r="DS12" s="626"/>
      <c r="DT12" s="626"/>
      <c r="DU12" s="626"/>
      <c r="DV12" s="626"/>
      <c r="DW12" s="626"/>
      <c r="DX12" s="626"/>
      <c r="DY12" s="626"/>
      <c r="DZ12" s="626"/>
      <c r="EA12" s="626"/>
      <c r="EB12" s="626"/>
      <c r="EC12" s="635"/>
    </row>
    <row r="13" spans="2:143" ht="11.25" customHeight="1">
      <c r="B13" s="622" t="s">
        <v>160</v>
      </c>
      <c r="C13" s="623"/>
      <c r="D13" s="623"/>
      <c r="E13" s="623"/>
      <c r="F13" s="623"/>
      <c r="G13" s="623"/>
      <c r="H13" s="623"/>
      <c r="I13" s="623"/>
      <c r="J13" s="623"/>
      <c r="K13" s="623"/>
      <c r="L13" s="623"/>
      <c r="M13" s="623"/>
      <c r="N13" s="623"/>
      <c r="O13" s="623"/>
      <c r="P13" s="623"/>
      <c r="Q13" s="624"/>
      <c r="R13" s="625">
        <v>17197</v>
      </c>
      <c r="S13" s="626"/>
      <c r="T13" s="626"/>
      <c r="U13" s="626"/>
      <c r="V13" s="626"/>
      <c r="W13" s="626"/>
      <c r="X13" s="626"/>
      <c r="Y13" s="627"/>
      <c r="Z13" s="628">
        <v>0.2</v>
      </c>
      <c r="AA13" s="628"/>
      <c r="AB13" s="628"/>
      <c r="AC13" s="628"/>
      <c r="AD13" s="629">
        <v>17197</v>
      </c>
      <c r="AE13" s="629"/>
      <c r="AF13" s="629"/>
      <c r="AG13" s="629"/>
      <c r="AH13" s="629"/>
      <c r="AI13" s="629"/>
      <c r="AJ13" s="629"/>
      <c r="AK13" s="629"/>
      <c r="AL13" s="630">
        <v>0.4</v>
      </c>
      <c r="AM13" s="631"/>
      <c r="AN13" s="631"/>
      <c r="AO13" s="632"/>
      <c r="AP13" s="622" t="s">
        <v>435</v>
      </c>
      <c r="AQ13" s="623"/>
      <c r="AR13" s="623"/>
      <c r="AS13" s="623"/>
      <c r="AT13" s="623"/>
      <c r="AU13" s="623"/>
      <c r="AV13" s="623"/>
      <c r="AW13" s="623"/>
      <c r="AX13" s="623"/>
      <c r="AY13" s="623"/>
      <c r="AZ13" s="623"/>
      <c r="BA13" s="623"/>
      <c r="BB13" s="623"/>
      <c r="BC13" s="623"/>
      <c r="BD13" s="623"/>
      <c r="BE13" s="623"/>
      <c r="BF13" s="624"/>
      <c r="BG13" s="625">
        <v>617900</v>
      </c>
      <c r="BH13" s="626"/>
      <c r="BI13" s="626"/>
      <c r="BJ13" s="626"/>
      <c r="BK13" s="626"/>
      <c r="BL13" s="626"/>
      <c r="BM13" s="626"/>
      <c r="BN13" s="627"/>
      <c r="BO13" s="628">
        <v>49.2</v>
      </c>
      <c r="BP13" s="628"/>
      <c r="BQ13" s="628"/>
      <c r="BR13" s="628"/>
      <c r="BS13" s="634" t="s">
        <v>400</v>
      </c>
      <c r="BT13" s="626"/>
      <c r="BU13" s="626"/>
      <c r="BV13" s="626"/>
      <c r="BW13" s="626"/>
      <c r="BX13" s="626"/>
      <c r="BY13" s="626"/>
      <c r="BZ13" s="626"/>
      <c r="CA13" s="626"/>
      <c r="CB13" s="635"/>
      <c r="CD13" s="639" t="s">
        <v>161</v>
      </c>
      <c r="CE13" s="640"/>
      <c r="CF13" s="640"/>
      <c r="CG13" s="640"/>
      <c r="CH13" s="640"/>
      <c r="CI13" s="640"/>
      <c r="CJ13" s="640"/>
      <c r="CK13" s="640"/>
      <c r="CL13" s="640"/>
      <c r="CM13" s="640"/>
      <c r="CN13" s="640"/>
      <c r="CO13" s="640"/>
      <c r="CP13" s="640"/>
      <c r="CQ13" s="641"/>
      <c r="CR13" s="625">
        <v>803154</v>
      </c>
      <c r="CS13" s="626"/>
      <c r="CT13" s="626"/>
      <c r="CU13" s="626"/>
      <c r="CV13" s="626"/>
      <c r="CW13" s="626"/>
      <c r="CX13" s="626"/>
      <c r="CY13" s="627"/>
      <c r="CZ13" s="628">
        <v>9.5</v>
      </c>
      <c r="DA13" s="628"/>
      <c r="DB13" s="628"/>
      <c r="DC13" s="628"/>
      <c r="DD13" s="634">
        <v>257513</v>
      </c>
      <c r="DE13" s="626"/>
      <c r="DF13" s="626"/>
      <c r="DG13" s="626"/>
      <c r="DH13" s="626"/>
      <c r="DI13" s="626"/>
      <c r="DJ13" s="626"/>
      <c r="DK13" s="626"/>
      <c r="DL13" s="626"/>
      <c r="DM13" s="626"/>
      <c r="DN13" s="626"/>
      <c r="DO13" s="626"/>
      <c r="DP13" s="627"/>
      <c r="DQ13" s="634">
        <v>616998</v>
      </c>
      <c r="DR13" s="626"/>
      <c r="DS13" s="626"/>
      <c r="DT13" s="626"/>
      <c r="DU13" s="626"/>
      <c r="DV13" s="626"/>
      <c r="DW13" s="626"/>
      <c r="DX13" s="626"/>
      <c r="DY13" s="626"/>
      <c r="DZ13" s="626"/>
      <c r="EA13" s="626"/>
      <c r="EB13" s="626"/>
      <c r="EC13" s="635"/>
    </row>
    <row r="14" spans="2:143" ht="11.25" customHeight="1">
      <c r="B14" s="622" t="s">
        <v>162</v>
      </c>
      <c r="C14" s="623"/>
      <c r="D14" s="623"/>
      <c r="E14" s="623"/>
      <c r="F14" s="623"/>
      <c r="G14" s="623"/>
      <c r="H14" s="623"/>
      <c r="I14" s="623"/>
      <c r="J14" s="623"/>
      <c r="K14" s="623"/>
      <c r="L14" s="623"/>
      <c r="M14" s="623"/>
      <c r="N14" s="623"/>
      <c r="O14" s="623"/>
      <c r="P14" s="623"/>
      <c r="Q14" s="624"/>
      <c r="R14" s="625" t="s">
        <v>400</v>
      </c>
      <c r="S14" s="626"/>
      <c r="T14" s="626"/>
      <c r="U14" s="626"/>
      <c r="V14" s="626"/>
      <c r="W14" s="626"/>
      <c r="X14" s="626"/>
      <c r="Y14" s="627"/>
      <c r="Z14" s="628" t="s">
        <v>400</v>
      </c>
      <c r="AA14" s="628"/>
      <c r="AB14" s="628"/>
      <c r="AC14" s="628"/>
      <c r="AD14" s="629" t="s">
        <v>400</v>
      </c>
      <c r="AE14" s="629"/>
      <c r="AF14" s="629"/>
      <c r="AG14" s="629"/>
      <c r="AH14" s="629"/>
      <c r="AI14" s="629"/>
      <c r="AJ14" s="629"/>
      <c r="AK14" s="629"/>
      <c r="AL14" s="630" t="s">
        <v>400</v>
      </c>
      <c r="AM14" s="631"/>
      <c r="AN14" s="631"/>
      <c r="AO14" s="632"/>
      <c r="AP14" s="622" t="s">
        <v>436</v>
      </c>
      <c r="AQ14" s="623"/>
      <c r="AR14" s="623"/>
      <c r="AS14" s="623"/>
      <c r="AT14" s="623"/>
      <c r="AU14" s="623"/>
      <c r="AV14" s="623"/>
      <c r="AW14" s="623"/>
      <c r="AX14" s="623"/>
      <c r="AY14" s="623"/>
      <c r="AZ14" s="623"/>
      <c r="BA14" s="623"/>
      <c r="BB14" s="623"/>
      <c r="BC14" s="623"/>
      <c r="BD14" s="623"/>
      <c r="BE14" s="623"/>
      <c r="BF14" s="624"/>
      <c r="BG14" s="625">
        <v>49380</v>
      </c>
      <c r="BH14" s="626"/>
      <c r="BI14" s="626"/>
      <c r="BJ14" s="626"/>
      <c r="BK14" s="626"/>
      <c r="BL14" s="626"/>
      <c r="BM14" s="626"/>
      <c r="BN14" s="627"/>
      <c r="BO14" s="628">
        <v>3.9</v>
      </c>
      <c r="BP14" s="628"/>
      <c r="BQ14" s="628"/>
      <c r="BR14" s="628"/>
      <c r="BS14" s="634" t="s">
        <v>400</v>
      </c>
      <c r="BT14" s="626"/>
      <c r="BU14" s="626"/>
      <c r="BV14" s="626"/>
      <c r="BW14" s="626"/>
      <c r="BX14" s="626"/>
      <c r="BY14" s="626"/>
      <c r="BZ14" s="626"/>
      <c r="CA14" s="626"/>
      <c r="CB14" s="635"/>
      <c r="CD14" s="639" t="s">
        <v>163</v>
      </c>
      <c r="CE14" s="640"/>
      <c r="CF14" s="640"/>
      <c r="CG14" s="640"/>
      <c r="CH14" s="640"/>
      <c r="CI14" s="640"/>
      <c r="CJ14" s="640"/>
      <c r="CK14" s="640"/>
      <c r="CL14" s="640"/>
      <c r="CM14" s="640"/>
      <c r="CN14" s="640"/>
      <c r="CO14" s="640"/>
      <c r="CP14" s="640"/>
      <c r="CQ14" s="641"/>
      <c r="CR14" s="625">
        <v>784320</v>
      </c>
      <c r="CS14" s="626"/>
      <c r="CT14" s="626"/>
      <c r="CU14" s="626"/>
      <c r="CV14" s="626"/>
      <c r="CW14" s="626"/>
      <c r="CX14" s="626"/>
      <c r="CY14" s="627"/>
      <c r="CZ14" s="628">
        <v>9.3000000000000007</v>
      </c>
      <c r="DA14" s="628"/>
      <c r="DB14" s="628"/>
      <c r="DC14" s="628"/>
      <c r="DD14" s="634">
        <v>474378</v>
      </c>
      <c r="DE14" s="626"/>
      <c r="DF14" s="626"/>
      <c r="DG14" s="626"/>
      <c r="DH14" s="626"/>
      <c r="DI14" s="626"/>
      <c r="DJ14" s="626"/>
      <c r="DK14" s="626"/>
      <c r="DL14" s="626"/>
      <c r="DM14" s="626"/>
      <c r="DN14" s="626"/>
      <c r="DO14" s="626"/>
      <c r="DP14" s="627"/>
      <c r="DQ14" s="634">
        <v>311183</v>
      </c>
      <c r="DR14" s="626"/>
      <c r="DS14" s="626"/>
      <c r="DT14" s="626"/>
      <c r="DU14" s="626"/>
      <c r="DV14" s="626"/>
      <c r="DW14" s="626"/>
      <c r="DX14" s="626"/>
      <c r="DY14" s="626"/>
      <c r="DZ14" s="626"/>
      <c r="EA14" s="626"/>
      <c r="EB14" s="626"/>
      <c r="EC14" s="635"/>
    </row>
    <row r="15" spans="2:143" ht="11.25" customHeight="1">
      <c r="B15" s="622" t="s">
        <v>437</v>
      </c>
      <c r="C15" s="623"/>
      <c r="D15" s="623"/>
      <c r="E15" s="623"/>
      <c r="F15" s="623"/>
      <c r="G15" s="623"/>
      <c r="H15" s="623"/>
      <c r="I15" s="623"/>
      <c r="J15" s="623"/>
      <c r="K15" s="623"/>
      <c r="L15" s="623"/>
      <c r="M15" s="623"/>
      <c r="N15" s="623"/>
      <c r="O15" s="623"/>
      <c r="P15" s="623"/>
      <c r="Q15" s="624"/>
      <c r="R15" s="625">
        <v>2879</v>
      </c>
      <c r="S15" s="626"/>
      <c r="T15" s="626"/>
      <c r="U15" s="626"/>
      <c r="V15" s="626"/>
      <c r="W15" s="626"/>
      <c r="X15" s="626"/>
      <c r="Y15" s="627"/>
      <c r="Z15" s="628">
        <v>0</v>
      </c>
      <c r="AA15" s="628"/>
      <c r="AB15" s="628"/>
      <c r="AC15" s="628"/>
      <c r="AD15" s="629">
        <v>2879</v>
      </c>
      <c r="AE15" s="629"/>
      <c r="AF15" s="629"/>
      <c r="AG15" s="629"/>
      <c r="AH15" s="629"/>
      <c r="AI15" s="629"/>
      <c r="AJ15" s="629"/>
      <c r="AK15" s="629"/>
      <c r="AL15" s="630">
        <v>0.1</v>
      </c>
      <c r="AM15" s="631"/>
      <c r="AN15" s="631"/>
      <c r="AO15" s="632"/>
      <c r="AP15" s="622" t="s">
        <v>438</v>
      </c>
      <c r="AQ15" s="623"/>
      <c r="AR15" s="623"/>
      <c r="AS15" s="623"/>
      <c r="AT15" s="623"/>
      <c r="AU15" s="623"/>
      <c r="AV15" s="623"/>
      <c r="AW15" s="623"/>
      <c r="AX15" s="623"/>
      <c r="AY15" s="623"/>
      <c r="AZ15" s="623"/>
      <c r="BA15" s="623"/>
      <c r="BB15" s="623"/>
      <c r="BC15" s="623"/>
      <c r="BD15" s="623"/>
      <c r="BE15" s="623"/>
      <c r="BF15" s="624"/>
      <c r="BG15" s="625">
        <v>60244</v>
      </c>
      <c r="BH15" s="626"/>
      <c r="BI15" s="626"/>
      <c r="BJ15" s="626"/>
      <c r="BK15" s="626"/>
      <c r="BL15" s="626"/>
      <c r="BM15" s="626"/>
      <c r="BN15" s="627"/>
      <c r="BO15" s="628">
        <v>4.8</v>
      </c>
      <c r="BP15" s="628"/>
      <c r="BQ15" s="628"/>
      <c r="BR15" s="628"/>
      <c r="BS15" s="634" t="s">
        <v>400</v>
      </c>
      <c r="BT15" s="626"/>
      <c r="BU15" s="626"/>
      <c r="BV15" s="626"/>
      <c r="BW15" s="626"/>
      <c r="BX15" s="626"/>
      <c r="BY15" s="626"/>
      <c r="BZ15" s="626"/>
      <c r="CA15" s="626"/>
      <c r="CB15" s="635"/>
      <c r="CD15" s="639" t="s">
        <v>164</v>
      </c>
      <c r="CE15" s="640"/>
      <c r="CF15" s="640"/>
      <c r="CG15" s="640"/>
      <c r="CH15" s="640"/>
      <c r="CI15" s="640"/>
      <c r="CJ15" s="640"/>
      <c r="CK15" s="640"/>
      <c r="CL15" s="640"/>
      <c r="CM15" s="640"/>
      <c r="CN15" s="640"/>
      <c r="CO15" s="640"/>
      <c r="CP15" s="640"/>
      <c r="CQ15" s="641"/>
      <c r="CR15" s="625">
        <v>739303</v>
      </c>
      <c r="CS15" s="626"/>
      <c r="CT15" s="626"/>
      <c r="CU15" s="626"/>
      <c r="CV15" s="626"/>
      <c r="CW15" s="626"/>
      <c r="CX15" s="626"/>
      <c r="CY15" s="627"/>
      <c r="CZ15" s="628">
        <v>8.8000000000000007</v>
      </c>
      <c r="DA15" s="628"/>
      <c r="DB15" s="628"/>
      <c r="DC15" s="628"/>
      <c r="DD15" s="634">
        <v>137422</v>
      </c>
      <c r="DE15" s="626"/>
      <c r="DF15" s="626"/>
      <c r="DG15" s="626"/>
      <c r="DH15" s="626"/>
      <c r="DI15" s="626"/>
      <c r="DJ15" s="626"/>
      <c r="DK15" s="626"/>
      <c r="DL15" s="626"/>
      <c r="DM15" s="626"/>
      <c r="DN15" s="626"/>
      <c r="DO15" s="626"/>
      <c r="DP15" s="627"/>
      <c r="DQ15" s="634">
        <v>571810</v>
      </c>
      <c r="DR15" s="626"/>
      <c r="DS15" s="626"/>
      <c r="DT15" s="626"/>
      <c r="DU15" s="626"/>
      <c r="DV15" s="626"/>
      <c r="DW15" s="626"/>
      <c r="DX15" s="626"/>
      <c r="DY15" s="626"/>
      <c r="DZ15" s="626"/>
      <c r="EA15" s="626"/>
      <c r="EB15" s="626"/>
      <c r="EC15" s="635"/>
    </row>
    <row r="16" spans="2:143" ht="11.25" customHeight="1">
      <c r="B16" s="622" t="s">
        <v>165</v>
      </c>
      <c r="C16" s="623"/>
      <c r="D16" s="623"/>
      <c r="E16" s="623"/>
      <c r="F16" s="623"/>
      <c r="G16" s="623"/>
      <c r="H16" s="623"/>
      <c r="I16" s="623"/>
      <c r="J16" s="623"/>
      <c r="K16" s="623"/>
      <c r="L16" s="623"/>
      <c r="M16" s="623"/>
      <c r="N16" s="623"/>
      <c r="O16" s="623"/>
      <c r="P16" s="623"/>
      <c r="Q16" s="624"/>
      <c r="R16" s="625">
        <v>3408410</v>
      </c>
      <c r="S16" s="626"/>
      <c r="T16" s="626"/>
      <c r="U16" s="626"/>
      <c r="V16" s="626"/>
      <c r="W16" s="626"/>
      <c r="X16" s="626"/>
      <c r="Y16" s="627"/>
      <c r="Z16" s="628">
        <v>38.1</v>
      </c>
      <c r="AA16" s="628"/>
      <c r="AB16" s="628"/>
      <c r="AC16" s="628"/>
      <c r="AD16" s="629">
        <v>3087602</v>
      </c>
      <c r="AE16" s="629"/>
      <c r="AF16" s="629"/>
      <c r="AG16" s="629"/>
      <c r="AH16" s="629"/>
      <c r="AI16" s="629"/>
      <c r="AJ16" s="629"/>
      <c r="AK16" s="629"/>
      <c r="AL16" s="630">
        <v>65.8</v>
      </c>
      <c r="AM16" s="631"/>
      <c r="AN16" s="631"/>
      <c r="AO16" s="632"/>
      <c r="AP16" s="622" t="s">
        <v>439</v>
      </c>
      <c r="AQ16" s="623"/>
      <c r="AR16" s="623"/>
      <c r="AS16" s="623"/>
      <c r="AT16" s="623"/>
      <c r="AU16" s="623"/>
      <c r="AV16" s="623"/>
      <c r="AW16" s="623"/>
      <c r="AX16" s="623"/>
      <c r="AY16" s="623"/>
      <c r="AZ16" s="623"/>
      <c r="BA16" s="623"/>
      <c r="BB16" s="623"/>
      <c r="BC16" s="623"/>
      <c r="BD16" s="623"/>
      <c r="BE16" s="623"/>
      <c r="BF16" s="624"/>
      <c r="BG16" s="625" t="s">
        <v>400</v>
      </c>
      <c r="BH16" s="626"/>
      <c r="BI16" s="626"/>
      <c r="BJ16" s="626"/>
      <c r="BK16" s="626"/>
      <c r="BL16" s="626"/>
      <c r="BM16" s="626"/>
      <c r="BN16" s="627"/>
      <c r="BO16" s="628" t="s">
        <v>400</v>
      </c>
      <c r="BP16" s="628"/>
      <c r="BQ16" s="628"/>
      <c r="BR16" s="628"/>
      <c r="BS16" s="634" t="s">
        <v>400</v>
      </c>
      <c r="BT16" s="626"/>
      <c r="BU16" s="626"/>
      <c r="BV16" s="626"/>
      <c r="BW16" s="626"/>
      <c r="BX16" s="626"/>
      <c r="BY16" s="626"/>
      <c r="BZ16" s="626"/>
      <c r="CA16" s="626"/>
      <c r="CB16" s="635"/>
      <c r="CD16" s="639" t="s">
        <v>166</v>
      </c>
      <c r="CE16" s="640"/>
      <c r="CF16" s="640"/>
      <c r="CG16" s="640"/>
      <c r="CH16" s="640"/>
      <c r="CI16" s="640"/>
      <c r="CJ16" s="640"/>
      <c r="CK16" s="640"/>
      <c r="CL16" s="640"/>
      <c r="CM16" s="640"/>
      <c r="CN16" s="640"/>
      <c r="CO16" s="640"/>
      <c r="CP16" s="640"/>
      <c r="CQ16" s="641"/>
      <c r="CR16" s="625" t="s">
        <v>400</v>
      </c>
      <c r="CS16" s="626"/>
      <c r="CT16" s="626"/>
      <c r="CU16" s="626"/>
      <c r="CV16" s="626"/>
      <c r="CW16" s="626"/>
      <c r="CX16" s="626"/>
      <c r="CY16" s="627"/>
      <c r="CZ16" s="628" t="s">
        <v>400</v>
      </c>
      <c r="DA16" s="628"/>
      <c r="DB16" s="628"/>
      <c r="DC16" s="628"/>
      <c r="DD16" s="634" t="s">
        <v>400</v>
      </c>
      <c r="DE16" s="626"/>
      <c r="DF16" s="626"/>
      <c r="DG16" s="626"/>
      <c r="DH16" s="626"/>
      <c r="DI16" s="626"/>
      <c r="DJ16" s="626"/>
      <c r="DK16" s="626"/>
      <c r="DL16" s="626"/>
      <c r="DM16" s="626"/>
      <c r="DN16" s="626"/>
      <c r="DO16" s="626"/>
      <c r="DP16" s="627"/>
      <c r="DQ16" s="634" t="s">
        <v>400</v>
      </c>
      <c r="DR16" s="626"/>
      <c r="DS16" s="626"/>
      <c r="DT16" s="626"/>
      <c r="DU16" s="626"/>
      <c r="DV16" s="626"/>
      <c r="DW16" s="626"/>
      <c r="DX16" s="626"/>
      <c r="DY16" s="626"/>
      <c r="DZ16" s="626"/>
      <c r="EA16" s="626"/>
      <c r="EB16" s="626"/>
      <c r="EC16" s="635"/>
    </row>
    <row r="17" spans="2:133" ht="11.25" customHeight="1">
      <c r="B17" s="622" t="s">
        <v>440</v>
      </c>
      <c r="C17" s="623"/>
      <c r="D17" s="623"/>
      <c r="E17" s="623"/>
      <c r="F17" s="623"/>
      <c r="G17" s="623"/>
      <c r="H17" s="623"/>
      <c r="I17" s="623"/>
      <c r="J17" s="623"/>
      <c r="K17" s="623"/>
      <c r="L17" s="623"/>
      <c r="M17" s="623"/>
      <c r="N17" s="623"/>
      <c r="O17" s="623"/>
      <c r="P17" s="623"/>
      <c r="Q17" s="624"/>
      <c r="R17" s="625">
        <v>3087602</v>
      </c>
      <c r="S17" s="626"/>
      <c r="T17" s="626"/>
      <c r="U17" s="626"/>
      <c r="V17" s="626"/>
      <c r="W17" s="626"/>
      <c r="X17" s="626"/>
      <c r="Y17" s="627"/>
      <c r="Z17" s="628">
        <v>34.5</v>
      </c>
      <c r="AA17" s="628"/>
      <c r="AB17" s="628"/>
      <c r="AC17" s="628"/>
      <c r="AD17" s="629">
        <v>3087602</v>
      </c>
      <c r="AE17" s="629"/>
      <c r="AF17" s="629"/>
      <c r="AG17" s="629"/>
      <c r="AH17" s="629"/>
      <c r="AI17" s="629"/>
      <c r="AJ17" s="629"/>
      <c r="AK17" s="629"/>
      <c r="AL17" s="630">
        <v>65.8</v>
      </c>
      <c r="AM17" s="631"/>
      <c r="AN17" s="631"/>
      <c r="AO17" s="632"/>
      <c r="AP17" s="622" t="s">
        <v>441</v>
      </c>
      <c r="AQ17" s="623"/>
      <c r="AR17" s="623"/>
      <c r="AS17" s="623"/>
      <c r="AT17" s="623"/>
      <c r="AU17" s="623"/>
      <c r="AV17" s="623"/>
      <c r="AW17" s="623"/>
      <c r="AX17" s="623"/>
      <c r="AY17" s="623"/>
      <c r="AZ17" s="623"/>
      <c r="BA17" s="623"/>
      <c r="BB17" s="623"/>
      <c r="BC17" s="623"/>
      <c r="BD17" s="623"/>
      <c r="BE17" s="623"/>
      <c r="BF17" s="624"/>
      <c r="BG17" s="625" t="s">
        <v>400</v>
      </c>
      <c r="BH17" s="626"/>
      <c r="BI17" s="626"/>
      <c r="BJ17" s="626"/>
      <c r="BK17" s="626"/>
      <c r="BL17" s="626"/>
      <c r="BM17" s="626"/>
      <c r="BN17" s="627"/>
      <c r="BO17" s="628" t="s">
        <v>400</v>
      </c>
      <c r="BP17" s="628"/>
      <c r="BQ17" s="628"/>
      <c r="BR17" s="628"/>
      <c r="BS17" s="634" t="s">
        <v>400</v>
      </c>
      <c r="BT17" s="626"/>
      <c r="BU17" s="626"/>
      <c r="BV17" s="626"/>
      <c r="BW17" s="626"/>
      <c r="BX17" s="626"/>
      <c r="BY17" s="626"/>
      <c r="BZ17" s="626"/>
      <c r="CA17" s="626"/>
      <c r="CB17" s="635"/>
      <c r="CD17" s="639" t="s">
        <v>167</v>
      </c>
      <c r="CE17" s="640"/>
      <c r="CF17" s="640"/>
      <c r="CG17" s="640"/>
      <c r="CH17" s="640"/>
      <c r="CI17" s="640"/>
      <c r="CJ17" s="640"/>
      <c r="CK17" s="640"/>
      <c r="CL17" s="640"/>
      <c r="CM17" s="640"/>
      <c r="CN17" s="640"/>
      <c r="CO17" s="640"/>
      <c r="CP17" s="640"/>
      <c r="CQ17" s="641"/>
      <c r="CR17" s="625">
        <v>811371</v>
      </c>
      <c r="CS17" s="626"/>
      <c r="CT17" s="626"/>
      <c r="CU17" s="626"/>
      <c r="CV17" s="626"/>
      <c r="CW17" s="626"/>
      <c r="CX17" s="626"/>
      <c r="CY17" s="627"/>
      <c r="CZ17" s="628">
        <v>9.6</v>
      </c>
      <c r="DA17" s="628"/>
      <c r="DB17" s="628"/>
      <c r="DC17" s="628"/>
      <c r="DD17" s="634" t="s">
        <v>400</v>
      </c>
      <c r="DE17" s="626"/>
      <c r="DF17" s="626"/>
      <c r="DG17" s="626"/>
      <c r="DH17" s="626"/>
      <c r="DI17" s="626"/>
      <c r="DJ17" s="626"/>
      <c r="DK17" s="626"/>
      <c r="DL17" s="626"/>
      <c r="DM17" s="626"/>
      <c r="DN17" s="626"/>
      <c r="DO17" s="626"/>
      <c r="DP17" s="627"/>
      <c r="DQ17" s="634">
        <v>810157</v>
      </c>
      <c r="DR17" s="626"/>
      <c r="DS17" s="626"/>
      <c r="DT17" s="626"/>
      <c r="DU17" s="626"/>
      <c r="DV17" s="626"/>
      <c r="DW17" s="626"/>
      <c r="DX17" s="626"/>
      <c r="DY17" s="626"/>
      <c r="DZ17" s="626"/>
      <c r="EA17" s="626"/>
      <c r="EB17" s="626"/>
      <c r="EC17" s="635"/>
    </row>
    <row r="18" spans="2:133" ht="11.25" customHeight="1">
      <c r="B18" s="622" t="s">
        <v>442</v>
      </c>
      <c r="C18" s="623"/>
      <c r="D18" s="623"/>
      <c r="E18" s="623"/>
      <c r="F18" s="623"/>
      <c r="G18" s="623"/>
      <c r="H18" s="623"/>
      <c r="I18" s="623"/>
      <c r="J18" s="623"/>
      <c r="K18" s="623"/>
      <c r="L18" s="623"/>
      <c r="M18" s="623"/>
      <c r="N18" s="623"/>
      <c r="O18" s="623"/>
      <c r="P18" s="623"/>
      <c r="Q18" s="624"/>
      <c r="R18" s="625">
        <v>320608</v>
      </c>
      <c r="S18" s="626"/>
      <c r="T18" s="626"/>
      <c r="U18" s="626"/>
      <c r="V18" s="626"/>
      <c r="W18" s="626"/>
      <c r="X18" s="626"/>
      <c r="Y18" s="627"/>
      <c r="Z18" s="628">
        <v>3.6</v>
      </c>
      <c r="AA18" s="628"/>
      <c r="AB18" s="628"/>
      <c r="AC18" s="628"/>
      <c r="AD18" s="629" t="s">
        <v>400</v>
      </c>
      <c r="AE18" s="629"/>
      <c r="AF18" s="629"/>
      <c r="AG18" s="629"/>
      <c r="AH18" s="629"/>
      <c r="AI18" s="629"/>
      <c r="AJ18" s="629"/>
      <c r="AK18" s="629"/>
      <c r="AL18" s="630" t="s">
        <v>400</v>
      </c>
      <c r="AM18" s="631"/>
      <c r="AN18" s="631"/>
      <c r="AO18" s="632"/>
      <c r="AP18" s="622" t="s">
        <v>443</v>
      </c>
      <c r="AQ18" s="623"/>
      <c r="AR18" s="623"/>
      <c r="AS18" s="623"/>
      <c r="AT18" s="623"/>
      <c r="AU18" s="623"/>
      <c r="AV18" s="623"/>
      <c r="AW18" s="623"/>
      <c r="AX18" s="623"/>
      <c r="AY18" s="623"/>
      <c r="AZ18" s="623"/>
      <c r="BA18" s="623"/>
      <c r="BB18" s="623"/>
      <c r="BC18" s="623"/>
      <c r="BD18" s="623"/>
      <c r="BE18" s="623"/>
      <c r="BF18" s="624"/>
      <c r="BG18" s="625" t="s">
        <v>400</v>
      </c>
      <c r="BH18" s="626"/>
      <c r="BI18" s="626"/>
      <c r="BJ18" s="626"/>
      <c r="BK18" s="626"/>
      <c r="BL18" s="626"/>
      <c r="BM18" s="626"/>
      <c r="BN18" s="627"/>
      <c r="BO18" s="628" t="s">
        <v>400</v>
      </c>
      <c r="BP18" s="628"/>
      <c r="BQ18" s="628"/>
      <c r="BR18" s="628"/>
      <c r="BS18" s="634" t="s">
        <v>400</v>
      </c>
      <c r="BT18" s="626"/>
      <c r="BU18" s="626"/>
      <c r="BV18" s="626"/>
      <c r="BW18" s="626"/>
      <c r="BX18" s="626"/>
      <c r="BY18" s="626"/>
      <c r="BZ18" s="626"/>
      <c r="CA18" s="626"/>
      <c r="CB18" s="635"/>
      <c r="CD18" s="639" t="s">
        <v>168</v>
      </c>
      <c r="CE18" s="640"/>
      <c r="CF18" s="640"/>
      <c r="CG18" s="640"/>
      <c r="CH18" s="640"/>
      <c r="CI18" s="640"/>
      <c r="CJ18" s="640"/>
      <c r="CK18" s="640"/>
      <c r="CL18" s="640"/>
      <c r="CM18" s="640"/>
      <c r="CN18" s="640"/>
      <c r="CO18" s="640"/>
      <c r="CP18" s="640"/>
      <c r="CQ18" s="641"/>
      <c r="CR18" s="625" t="s">
        <v>400</v>
      </c>
      <c r="CS18" s="626"/>
      <c r="CT18" s="626"/>
      <c r="CU18" s="626"/>
      <c r="CV18" s="626"/>
      <c r="CW18" s="626"/>
      <c r="CX18" s="626"/>
      <c r="CY18" s="627"/>
      <c r="CZ18" s="628" t="s">
        <v>400</v>
      </c>
      <c r="DA18" s="628"/>
      <c r="DB18" s="628"/>
      <c r="DC18" s="628"/>
      <c r="DD18" s="634" t="s">
        <v>400</v>
      </c>
      <c r="DE18" s="626"/>
      <c r="DF18" s="626"/>
      <c r="DG18" s="626"/>
      <c r="DH18" s="626"/>
      <c r="DI18" s="626"/>
      <c r="DJ18" s="626"/>
      <c r="DK18" s="626"/>
      <c r="DL18" s="626"/>
      <c r="DM18" s="626"/>
      <c r="DN18" s="626"/>
      <c r="DO18" s="626"/>
      <c r="DP18" s="627"/>
      <c r="DQ18" s="634" t="s">
        <v>400</v>
      </c>
      <c r="DR18" s="626"/>
      <c r="DS18" s="626"/>
      <c r="DT18" s="626"/>
      <c r="DU18" s="626"/>
      <c r="DV18" s="626"/>
      <c r="DW18" s="626"/>
      <c r="DX18" s="626"/>
      <c r="DY18" s="626"/>
      <c r="DZ18" s="626"/>
      <c r="EA18" s="626"/>
      <c r="EB18" s="626"/>
      <c r="EC18" s="635"/>
    </row>
    <row r="19" spans="2:133" ht="11.25" customHeight="1">
      <c r="B19" s="622" t="s">
        <v>444</v>
      </c>
      <c r="C19" s="623"/>
      <c r="D19" s="623"/>
      <c r="E19" s="623"/>
      <c r="F19" s="623"/>
      <c r="G19" s="623"/>
      <c r="H19" s="623"/>
      <c r="I19" s="623"/>
      <c r="J19" s="623"/>
      <c r="K19" s="623"/>
      <c r="L19" s="623"/>
      <c r="M19" s="623"/>
      <c r="N19" s="623"/>
      <c r="O19" s="623"/>
      <c r="P19" s="623"/>
      <c r="Q19" s="624"/>
      <c r="R19" s="625">
        <v>200</v>
      </c>
      <c r="S19" s="626"/>
      <c r="T19" s="626"/>
      <c r="U19" s="626"/>
      <c r="V19" s="626"/>
      <c r="W19" s="626"/>
      <c r="X19" s="626"/>
      <c r="Y19" s="627"/>
      <c r="Z19" s="628">
        <v>0</v>
      </c>
      <c r="AA19" s="628"/>
      <c r="AB19" s="628"/>
      <c r="AC19" s="628"/>
      <c r="AD19" s="629" t="s">
        <v>400</v>
      </c>
      <c r="AE19" s="629"/>
      <c r="AF19" s="629"/>
      <c r="AG19" s="629"/>
      <c r="AH19" s="629"/>
      <c r="AI19" s="629"/>
      <c r="AJ19" s="629"/>
      <c r="AK19" s="629"/>
      <c r="AL19" s="630" t="s">
        <v>400</v>
      </c>
      <c r="AM19" s="631"/>
      <c r="AN19" s="631"/>
      <c r="AO19" s="632"/>
      <c r="AP19" s="622" t="s">
        <v>169</v>
      </c>
      <c r="AQ19" s="623"/>
      <c r="AR19" s="623"/>
      <c r="AS19" s="623"/>
      <c r="AT19" s="623"/>
      <c r="AU19" s="623"/>
      <c r="AV19" s="623"/>
      <c r="AW19" s="623"/>
      <c r="AX19" s="623"/>
      <c r="AY19" s="623"/>
      <c r="AZ19" s="623"/>
      <c r="BA19" s="623"/>
      <c r="BB19" s="623"/>
      <c r="BC19" s="623"/>
      <c r="BD19" s="623"/>
      <c r="BE19" s="623"/>
      <c r="BF19" s="624"/>
      <c r="BG19" s="625">
        <v>13658</v>
      </c>
      <c r="BH19" s="626"/>
      <c r="BI19" s="626"/>
      <c r="BJ19" s="626"/>
      <c r="BK19" s="626"/>
      <c r="BL19" s="626"/>
      <c r="BM19" s="626"/>
      <c r="BN19" s="627"/>
      <c r="BO19" s="628">
        <v>1.1000000000000001</v>
      </c>
      <c r="BP19" s="628"/>
      <c r="BQ19" s="628"/>
      <c r="BR19" s="628"/>
      <c r="BS19" s="634" t="s">
        <v>400</v>
      </c>
      <c r="BT19" s="626"/>
      <c r="BU19" s="626"/>
      <c r="BV19" s="626"/>
      <c r="BW19" s="626"/>
      <c r="BX19" s="626"/>
      <c r="BY19" s="626"/>
      <c r="BZ19" s="626"/>
      <c r="CA19" s="626"/>
      <c r="CB19" s="635"/>
      <c r="CD19" s="639" t="s">
        <v>445</v>
      </c>
      <c r="CE19" s="640"/>
      <c r="CF19" s="640"/>
      <c r="CG19" s="640"/>
      <c r="CH19" s="640"/>
      <c r="CI19" s="640"/>
      <c r="CJ19" s="640"/>
      <c r="CK19" s="640"/>
      <c r="CL19" s="640"/>
      <c r="CM19" s="640"/>
      <c r="CN19" s="640"/>
      <c r="CO19" s="640"/>
      <c r="CP19" s="640"/>
      <c r="CQ19" s="641"/>
      <c r="CR19" s="625" t="s">
        <v>400</v>
      </c>
      <c r="CS19" s="626"/>
      <c r="CT19" s="626"/>
      <c r="CU19" s="626"/>
      <c r="CV19" s="626"/>
      <c r="CW19" s="626"/>
      <c r="CX19" s="626"/>
      <c r="CY19" s="627"/>
      <c r="CZ19" s="628" t="s">
        <v>400</v>
      </c>
      <c r="DA19" s="628"/>
      <c r="DB19" s="628"/>
      <c r="DC19" s="628"/>
      <c r="DD19" s="634" t="s">
        <v>400</v>
      </c>
      <c r="DE19" s="626"/>
      <c r="DF19" s="626"/>
      <c r="DG19" s="626"/>
      <c r="DH19" s="626"/>
      <c r="DI19" s="626"/>
      <c r="DJ19" s="626"/>
      <c r="DK19" s="626"/>
      <c r="DL19" s="626"/>
      <c r="DM19" s="626"/>
      <c r="DN19" s="626"/>
      <c r="DO19" s="626"/>
      <c r="DP19" s="627"/>
      <c r="DQ19" s="634" t="s">
        <v>400</v>
      </c>
      <c r="DR19" s="626"/>
      <c r="DS19" s="626"/>
      <c r="DT19" s="626"/>
      <c r="DU19" s="626"/>
      <c r="DV19" s="626"/>
      <c r="DW19" s="626"/>
      <c r="DX19" s="626"/>
      <c r="DY19" s="626"/>
      <c r="DZ19" s="626"/>
      <c r="EA19" s="626"/>
      <c r="EB19" s="626"/>
      <c r="EC19" s="635"/>
    </row>
    <row r="20" spans="2:133" ht="11.25" customHeight="1">
      <c r="B20" s="622" t="s">
        <v>446</v>
      </c>
      <c r="C20" s="623"/>
      <c r="D20" s="623"/>
      <c r="E20" s="623"/>
      <c r="F20" s="623"/>
      <c r="G20" s="623"/>
      <c r="H20" s="623"/>
      <c r="I20" s="623"/>
      <c r="J20" s="623"/>
      <c r="K20" s="623"/>
      <c r="L20" s="623"/>
      <c r="M20" s="623"/>
      <c r="N20" s="623"/>
      <c r="O20" s="623"/>
      <c r="P20" s="623"/>
      <c r="Q20" s="624"/>
      <c r="R20" s="625">
        <v>4991443</v>
      </c>
      <c r="S20" s="626"/>
      <c r="T20" s="626"/>
      <c r="U20" s="626"/>
      <c r="V20" s="626"/>
      <c r="W20" s="626"/>
      <c r="X20" s="626"/>
      <c r="Y20" s="627"/>
      <c r="Z20" s="628">
        <v>55.8</v>
      </c>
      <c r="AA20" s="628"/>
      <c r="AB20" s="628"/>
      <c r="AC20" s="628"/>
      <c r="AD20" s="629">
        <v>4670595</v>
      </c>
      <c r="AE20" s="629"/>
      <c r="AF20" s="629"/>
      <c r="AG20" s="629"/>
      <c r="AH20" s="629"/>
      <c r="AI20" s="629"/>
      <c r="AJ20" s="629"/>
      <c r="AK20" s="629"/>
      <c r="AL20" s="630">
        <v>99.6</v>
      </c>
      <c r="AM20" s="631"/>
      <c r="AN20" s="631"/>
      <c r="AO20" s="632"/>
      <c r="AP20" s="622" t="s">
        <v>447</v>
      </c>
      <c r="AQ20" s="623"/>
      <c r="AR20" s="623"/>
      <c r="AS20" s="623"/>
      <c r="AT20" s="623"/>
      <c r="AU20" s="623"/>
      <c r="AV20" s="623"/>
      <c r="AW20" s="623"/>
      <c r="AX20" s="623"/>
      <c r="AY20" s="623"/>
      <c r="AZ20" s="623"/>
      <c r="BA20" s="623"/>
      <c r="BB20" s="623"/>
      <c r="BC20" s="623"/>
      <c r="BD20" s="623"/>
      <c r="BE20" s="623"/>
      <c r="BF20" s="624"/>
      <c r="BG20" s="625">
        <v>13658</v>
      </c>
      <c r="BH20" s="626"/>
      <c r="BI20" s="626"/>
      <c r="BJ20" s="626"/>
      <c r="BK20" s="626"/>
      <c r="BL20" s="626"/>
      <c r="BM20" s="626"/>
      <c r="BN20" s="627"/>
      <c r="BO20" s="628">
        <v>1.1000000000000001</v>
      </c>
      <c r="BP20" s="628"/>
      <c r="BQ20" s="628"/>
      <c r="BR20" s="628"/>
      <c r="BS20" s="634" t="s">
        <v>448</v>
      </c>
      <c r="BT20" s="626"/>
      <c r="BU20" s="626"/>
      <c r="BV20" s="626"/>
      <c r="BW20" s="626"/>
      <c r="BX20" s="626"/>
      <c r="BY20" s="626"/>
      <c r="BZ20" s="626"/>
      <c r="CA20" s="626"/>
      <c r="CB20" s="635"/>
      <c r="CD20" s="639" t="s">
        <v>170</v>
      </c>
      <c r="CE20" s="640"/>
      <c r="CF20" s="640"/>
      <c r="CG20" s="640"/>
      <c r="CH20" s="640"/>
      <c r="CI20" s="640"/>
      <c r="CJ20" s="640"/>
      <c r="CK20" s="640"/>
      <c r="CL20" s="640"/>
      <c r="CM20" s="640"/>
      <c r="CN20" s="640"/>
      <c r="CO20" s="640"/>
      <c r="CP20" s="640"/>
      <c r="CQ20" s="641"/>
      <c r="CR20" s="625">
        <v>8423802</v>
      </c>
      <c r="CS20" s="626"/>
      <c r="CT20" s="626"/>
      <c r="CU20" s="626"/>
      <c r="CV20" s="626"/>
      <c r="CW20" s="626"/>
      <c r="CX20" s="626"/>
      <c r="CY20" s="627"/>
      <c r="CZ20" s="628">
        <v>100</v>
      </c>
      <c r="DA20" s="628"/>
      <c r="DB20" s="628"/>
      <c r="DC20" s="628"/>
      <c r="DD20" s="634">
        <v>1549694</v>
      </c>
      <c r="DE20" s="626"/>
      <c r="DF20" s="626"/>
      <c r="DG20" s="626"/>
      <c r="DH20" s="626"/>
      <c r="DI20" s="626"/>
      <c r="DJ20" s="626"/>
      <c r="DK20" s="626"/>
      <c r="DL20" s="626"/>
      <c r="DM20" s="626"/>
      <c r="DN20" s="626"/>
      <c r="DO20" s="626"/>
      <c r="DP20" s="627"/>
      <c r="DQ20" s="634">
        <v>5213379</v>
      </c>
      <c r="DR20" s="626"/>
      <c r="DS20" s="626"/>
      <c r="DT20" s="626"/>
      <c r="DU20" s="626"/>
      <c r="DV20" s="626"/>
      <c r="DW20" s="626"/>
      <c r="DX20" s="626"/>
      <c r="DY20" s="626"/>
      <c r="DZ20" s="626"/>
      <c r="EA20" s="626"/>
      <c r="EB20" s="626"/>
      <c r="EC20" s="635"/>
    </row>
    <row r="21" spans="2:133" ht="11.25" customHeight="1">
      <c r="B21" s="622" t="s">
        <v>449</v>
      </c>
      <c r="C21" s="623"/>
      <c r="D21" s="623"/>
      <c r="E21" s="623"/>
      <c r="F21" s="623"/>
      <c r="G21" s="623"/>
      <c r="H21" s="623"/>
      <c r="I21" s="623"/>
      <c r="J21" s="623"/>
      <c r="K21" s="623"/>
      <c r="L21" s="623"/>
      <c r="M21" s="623"/>
      <c r="N21" s="623"/>
      <c r="O21" s="623"/>
      <c r="P21" s="623"/>
      <c r="Q21" s="624"/>
      <c r="R21" s="625">
        <v>1844</v>
      </c>
      <c r="S21" s="626"/>
      <c r="T21" s="626"/>
      <c r="U21" s="626"/>
      <c r="V21" s="626"/>
      <c r="W21" s="626"/>
      <c r="X21" s="626"/>
      <c r="Y21" s="627"/>
      <c r="Z21" s="628">
        <v>0</v>
      </c>
      <c r="AA21" s="628"/>
      <c r="AB21" s="628"/>
      <c r="AC21" s="628"/>
      <c r="AD21" s="629">
        <v>1844</v>
      </c>
      <c r="AE21" s="629"/>
      <c r="AF21" s="629"/>
      <c r="AG21" s="629"/>
      <c r="AH21" s="629"/>
      <c r="AI21" s="629"/>
      <c r="AJ21" s="629"/>
      <c r="AK21" s="629"/>
      <c r="AL21" s="630">
        <v>0</v>
      </c>
      <c r="AM21" s="631"/>
      <c r="AN21" s="631"/>
      <c r="AO21" s="632"/>
      <c r="AP21" s="642" t="s">
        <v>450</v>
      </c>
      <c r="AQ21" s="643"/>
      <c r="AR21" s="643"/>
      <c r="AS21" s="643"/>
      <c r="AT21" s="643"/>
      <c r="AU21" s="643"/>
      <c r="AV21" s="643"/>
      <c r="AW21" s="643"/>
      <c r="AX21" s="643"/>
      <c r="AY21" s="643"/>
      <c r="AZ21" s="643"/>
      <c r="BA21" s="643"/>
      <c r="BB21" s="643"/>
      <c r="BC21" s="643"/>
      <c r="BD21" s="643"/>
      <c r="BE21" s="643"/>
      <c r="BF21" s="644"/>
      <c r="BG21" s="625">
        <v>13618</v>
      </c>
      <c r="BH21" s="626"/>
      <c r="BI21" s="626"/>
      <c r="BJ21" s="626"/>
      <c r="BK21" s="626"/>
      <c r="BL21" s="626"/>
      <c r="BM21" s="626"/>
      <c r="BN21" s="627"/>
      <c r="BO21" s="628">
        <v>1.1000000000000001</v>
      </c>
      <c r="BP21" s="628"/>
      <c r="BQ21" s="628"/>
      <c r="BR21" s="628"/>
      <c r="BS21" s="634" t="s">
        <v>448</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c r="B22" s="622" t="s">
        <v>171</v>
      </c>
      <c r="C22" s="623"/>
      <c r="D22" s="623"/>
      <c r="E22" s="623"/>
      <c r="F22" s="623"/>
      <c r="G22" s="623"/>
      <c r="H22" s="623"/>
      <c r="I22" s="623"/>
      <c r="J22" s="623"/>
      <c r="K22" s="623"/>
      <c r="L22" s="623"/>
      <c r="M22" s="623"/>
      <c r="N22" s="623"/>
      <c r="O22" s="623"/>
      <c r="P22" s="623"/>
      <c r="Q22" s="624"/>
      <c r="R22" s="625">
        <v>2629</v>
      </c>
      <c r="S22" s="626"/>
      <c r="T22" s="626"/>
      <c r="U22" s="626"/>
      <c r="V22" s="626"/>
      <c r="W22" s="626"/>
      <c r="X22" s="626"/>
      <c r="Y22" s="627"/>
      <c r="Z22" s="628">
        <v>0</v>
      </c>
      <c r="AA22" s="628"/>
      <c r="AB22" s="628"/>
      <c r="AC22" s="628"/>
      <c r="AD22" s="629" t="s">
        <v>448</v>
      </c>
      <c r="AE22" s="629"/>
      <c r="AF22" s="629"/>
      <c r="AG22" s="629"/>
      <c r="AH22" s="629"/>
      <c r="AI22" s="629"/>
      <c r="AJ22" s="629"/>
      <c r="AK22" s="629"/>
      <c r="AL22" s="630" t="s">
        <v>448</v>
      </c>
      <c r="AM22" s="631"/>
      <c r="AN22" s="631"/>
      <c r="AO22" s="632"/>
      <c r="AP22" s="642" t="s">
        <v>451</v>
      </c>
      <c r="AQ22" s="643"/>
      <c r="AR22" s="643"/>
      <c r="AS22" s="643"/>
      <c r="AT22" s="643"/>
      <c r="AU22" s="643"/>
      <c r="AV22" s="643"/>
      <c r="AW22" s="643"/>
      <c r="AX22" s="643"/>
      <c r="AY22" s="643"/>
      <c r="AZ22" s="643"/>
      <c r="BA22" s="643"/>
      <c r="BB22" s="643"/>
      <c r="BC22" s="643"/>
      <c r="BD22" s="643"/>
      <c r="BE22" s="643"/>
      <c r="BF22" s="644"/>
      <c r="BG22" s="625" t="s">
        <v>448</v>
      </c>
      <c r="BH22" s="626"/>
      <c r="BI22" s="626"/>
      <c r="BJ22" s="626"/>
      <c r="BK22" s="626"/>
      <c r="BL22" s="626"/>
      <c r="BM22" s="626"/>
      <c r="BN22" s="627"/>
      <c r="BO22" s="628" t="s">
        <v>448</v>
      </c>
      <c r="BP22" s="628"/>
      <c r="BQ22" s="628"/>
      <c r="BR22" s="628"/>
      <c r="BS22" s="634" t="s">
        <v>448</v>
      </c>
      <c r="BT22" s="626"/>
      <c r="BU22" s="626"/>
      <c r="BV22" s="626"/>
      <c r="BW22" s="626"/>
      <c r="BX22" s="626"/>
      <c r="BY22" s="626"/>
      <c r="BZ22" s="626"/>
      <c r="CA22" s="626"/>
      <c r="CB22" s="635"/>
      <c r="CD22" s="607" t="s">
        <v>172</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c r="B23" s="622" t="s">
        <v>173</v>
      </c>
      <c r="C23" s="623"/>
      <c r="D23" s="623"/>
      <c r="E23" s="623"/>
      <c r="F23" s="623"/>
      <c r="G23" s="623"/>
      <c r="H23" s="623"/>
      <c r="I23" s="623"/>
      <c r="J23" s="623"/>
      <c r="K23" s="623"/>
      <c r="L23" s="623"/>
      <c r="M23" s="623"/>
      <c r="N23" s="623"/>
      <c r="O23" s="623"/>
      <c r="P23" s="623"/>
      <c r="Q23" s="624"/>
      <c r="R23" s="625">
        <v>39885</v>
      </c>
      <c r="S23" s="626"/>
      <c r="T23" s="626"/>
      <c r="U23" s="626"/>
      <c r="V23" s="626"/>
      <c r="W23" s="626"/>
      <c r="X23" s="626"/>
      <c r="Y23" s="627"/>
      <c r="Z23" s="628">
        <v>0.4</v>
      </c>
      <c r="AA23" s="628"/>
      <c r="AB23" s="628"/>
      <c r="AC23" s="628"/>
      <c r="AD23" s="629">
        <v>2526</v>
      </c>
      <c r="AE23" s="629"/>
      <c r="AF23" s="629"/>
      <c r="AG23" s="629"/>
      <c r="AH23" s="629"/>
      <c r="AI23" s="629"/>
      <c r="AJ23" s="629"/>
      <c r="AK23" s="629"/>
      <c r="AL23" s="630">
        <v>0.1</v>
      </c>
      <c r="AM23" s="631"/>
      <c r="AN23" s="631"/>
      <c r="AO23" s="632"/>
      <c r="AP23" s="642" t="s">
        <v>452</v>
      </c>
      <c r="AQ23" s="643"/>
      <c r="AR23" s="643"/>
      <c r="AS23" s="643"/>
      <c r="AT23" s="643"/>
      <c r="AU23" s="643"/>
      <c r="AV23" s="643"/>
      <c r="AW23" s="643"/>
      <c r="AX23" s="643"/>
      <c r="AY23" s="643"/>
      <c r="AZ23" s="643"/>
      <c r="BA23" s="643"/>
      <c r="BB23" s="643"/>
      <c r="BC23" s="643"/>
      <c r="BD23" s="643"/>
      <c r="BE23" s="643"/>
      <c r="BF23" s="644"/>
      <c r="BG23" s="625">
        <v>40</v>
      </c>
      <c r="BH23" s="626"/>
      <c r="BI23" s="626"/>
      <c r="BJ23" s="626"/>
      <c r="BK23" s="626"/>
      <c r="BL23" s="626"/>
      <c r="BM23" s="626"/>
      <c r="BN23" s="627"/>
      <c r="BO23" s="628">
        <v>0</v>
      </c>
      <c r="BP23" s="628"/>
      <c r="BQ23" s="628"/>
      <c r="BR23" s="628"/>
      <c r="BS23" s="634" t="s">
        <v>448</v>
      </c>
      <c r="BT23" s="626"/>
      <c r="BU23" s="626"/>
      <c r="BV23" s="626"/>
      <c r="BW23" s="626"/>
      <c r="BX23" s="626"/>
      <c r="BY23" s="626"/>
      <c r="BZ23" s="626"/>
      <c r="CA23" s="626"/>
      <c r="CB23" s="635"/>
      <c r="CD23" s="607" t="s">
        <v>139</v>
      </c>
      <c r="CE23" s="608"/>
      <c r="CF23" s="608"/>
      <c r="CG23" s="608"/>
      <c r="CH23" s="608"/>
      <c r="CI23" s="608"/>
      <c r="CJ23" s="608"/>
      <c r="CK23" s="608"/>
      <c r="CL23" s="608"/>
      <c r="CM23" s="608"/>
      <c r="CN23" s="608"/>
      <c r="CO23" s="608"/>
      <c r="CP23" s="608"/>
      <c r="CQ23" s="609"/>
      <c r="CR23" s="607" t="s">
        <v>174</v>
      </c>
      <c r="CS23" s="608"/>
      <c r="CT23" s="608"/>
      <c r="CU23" s="608"/>
      <c r="CV23" s="608"/>
      <c r="CW23" s="608"/>
      <c r="CX23" s="608"/>
      <c r="CY23" s="609"/>
      <c r="CZ23" s="607" t="s">
        <v>453</v>
      </c>
      <c r="DA23" s="608"/>
      <c r="DB23" s="608"/>
      <c r="DC23" s="609"/>
      <c r="DD23" s="607" t="s">
        <v>454</v>
      </c>
      <c r="DE23" s="608"/>
      <c r="DF23" s="608"/>
      <c r="DG23" s="608"/>
      <c r="DH23" s="608"/>
      <c r="DI23" s="608"/>
      <c r="DJ23" s="608"/>
      <c r="DK23" s="609"/>
      <c r="DL23" s="648" t="s">
        <v>175</v>
      </c>
      <c r="DM23" s="649"/>
      <c r="DN23" s="649"/>
      <c r="DO23" s="649"/>
      <c r="DP23" s="649"/>
      <c r="DQ23" s="649"/>
      <c r="DR23" s="649"/>
      <c r="DS23" s="649"/>
      <c r="DT23" s="649"/>
      <c r="DU23" s="649"/>
      <c r="DV23" s="650"/>
      <c r="DW23" s="607" t="s">
        <v>176</v>
      </c>
      <c r="DX23" s="608"/>
      <c r="DY23" s="608"/>
      <c r="DZ23" s="608"/>
      <c r="EA23" s="608"/>
      <c r="EB23" s="608"/>
      <c r="EC23" s="609"/>
    </row>
    <row r="24" spans="2:133" ht="11.25" customHeight="1">
      <c r="B24" s="622" t="s">
        <v>177</v>
      </c>
      <c r="C24" s="623"/>
      <c r="D24" s="623"/>
      <c r="E24" s="623"/>
      <c r="F24" s="623"/>
      <c r="G24" s="623"/>
      <c r="H24" s="623"/>
      <c r="I24" s="623"/>
      <c r="J24" s="623"/>
      <c r="K24" s="623"/>
      <c r="L24" s="623"/>
      <c r="M24" s="623"/>
      <c r="N24" s="623"/>
      <c r="O24" s="623"/>
      <c r="P24" s="623"/>
      <c r="Q24" s="624"/>
      <c r="R24" s="625">
        <v>9959</v>
      </c>
      <c r="S24" s="626"/>
      <c r="T24" s="626"/>
      <c r="U24" s="626"/>
      <c r="V24" s="626"/>
      <c r="W24" s="626"/>
      <c r="X24" s="626"/>
      <c r="Y24" s="627"/>
      <c r="Z24" s="628">
        <v>0.1</v>
      </c>
      <c r="AA24" s="628"/>
      <c r="AB24" s="628"/>
      <c r="AC24" s="628"/>
      <c r="AD24" s="629" t="s">
        <v>448</v>
      </c>
      <c r="AE24" s="629"/>
      <c r="AF24" s="629"/>
      <c r="AG24" s="629"/>
      <c r="AH24" s="629"/>
      <c r="AI24" s="629"/>
      <c r="AJ24" s="629"/>
      <c r="AK24" s="629"/>
      <c r="AL24" s="630" t="s">
        <v>448</v>
      </c>
      <c r="AM24" s="631"/>
      <c r="AN24" s="631"/>
      <c r="AO24" s="632"/>
      <c r="AP24" s="642" t="s">
        <v>455</v>
      </c>
      <c r="AQ24" s="643"/>
      <c r="AR24" s="643"/>
      <c r="AS24" s="643"/>
      <c r="AT24" s="643"/>
      <c r="AU24" s="643"/>
      <c r="AV24" s="643"/>
      <c r="AW24" s="643"/>
      <c r="AX24" s="643"/>
      <c r="AY24" s="643"/>
      <c r="AZ24" s="643"/>
      <c r="BA24" s="643"/>
      <c r="BB24" s="643"/>
      <c r="BC24" s="643"/>
      <c r="BD24" s="643"/>
      <c r="BE24" s="643"/>
      <c r="BF24" s="644"/>
      <c r="BG24" s="625" t="s">
        <v>448</v>
      </c>
      <c r="BH24" s="626"/>
      <c r="BI24" s="626"/>
      <c r="BJ24" s="626"/>
      <c r="BK24" s="626"/>
      <c r="BL24" s="626"/>
      <c r="BM24" s="626"/>
      <c r="BN24" s="627"/>
      <c r="BO24" s="628" t="s">
        <v>448</v>
      </c>
      <c r="BP24" s="628"/>
      <c r="BQ24" s="628"/>
      <c r="BR24" s="628"/>
      <c r="BS24" s="634" t="s">
        <v>448</v>
      </c>
      <c r="BT24" s="626"/>
      <c r="BU24" s="626"/>
      <c r="BV24" s="626"/>
      <c r="BW24" s="626"/>
      <c r="BX24" s="626"/>
      <c r="BY24" s="626"/>
      <c r="BZ24" s="626"/>
      <c r="CA24" s="626"/>
      <c r="CB24" s="635"/>
      <c r="CD24" s="636" t="s">
        <v>178</v>
      </c>
      <c r="CE24" s="637"/>
      <c r="CF24" s="637"/>
      <c r="CG24" s="637"/>
      <c r="CH24" s="637"/>
      <c r="CI24" s="637"/>
      <c r="CJ24" s="637"/>
      <c r="CK24" s="637"/>
      <c r="CL24" s="637"/>
      <c r="CM24" s="637"/>
      <c r="CN24" s="637"/>
      <c r="CO24" s="637"/>
      <c r="CP24" s="637"/>
      <c r="CQ24" s="638"/>
      <c r="CR24" s="614">
        <v>2928929</v>
      </c>
      <c r="CS24" s="615"/>
      <c r="CT24" s="615"/>
      <c r="CU24" s="615"/>
      <c r="CV24" s="615"/>
      <c r="CW24" s="615"/>
      <c r="CX24" s="615"/>
      <c r="CY24" s="616"/>
      <c r="CZ24" s="652">
        <v>34.799999999999997</v>
      </c>
      <c r="DA24" s="653"/>
      <c r="DB24" s="653"/>
      <c r="DC24" s="654"/>
      <c r="DD24" s="651">
        <v>2234543</v>
      </c>
      <c r="DE24" s="615"/>
      <c r="DF24" s="615"/>
      <c r="DG24" s="615"/>
      <c r="DH24" s="615"/>
      <c r="DI24" s="615"/>
      <c r="DJ24" s="615"/>
      <c r="DK24" s="616"/>
      <c r="DL24" s="651">
        <v>1979452</v>
      </c>
      <c r="DM24" s="615"/>
      <c r="DN24" s="615"/>
      <c r="DO24" s="615"/>
      <c r="DP24" s="615"/>
      <c r="DQ24" s="615"/>
      <c r="DR24" s="615"/>
      <c r="DS24" s="615"/>
      <c r="DT24" s="615"/>
      <c r="DU24" s="615"/>
      <c r="DV24" s="616"/>
      <c r="DW24" s="619">
        <v>40.4</v>
      </c>
      <c r="DX24" s="620"/>
      <c r="DY24" s="620"/>
      <c r="DZ24" s="620"/>
      <c r="EA24" s="620"/>
      <c r="EB24" s="620"/>
      <c r="EC24" s="621"/>
    </row>
    <row r="25" spans="2:133" ht="11.25" customHeight="1">
      <c r="B25" s="622" t="s">
        <v>179</v>
      </c>
      <c r="C25" s="623"/>
      <c r="D25" s="623"/>
      <c r="E25" s="623"/>
      <c r="F25" s="623"/>
      <c r="G25" s="623"/>
      <c r="H25" s="623"/>
      <c r="I25" s="623"/>
      <c r="J25" s="623"/>
      <c r="K25" s="623"/>
      <c r="L25" s="623"/>
      <c r="M25" s="623"/>
      <c r="N25" s="623"/>
      <c r="O25" s="623"/>
      <c r="P25" s="623"/>
      <c r="Q25" s="624"/>
      <c r="R25" s="625">
        <v>672284</v>
      </c>
      <c r="S25" s="626"/>
      <c r="T25" s="626"/>
      <c r="U25" s="626"/>
      <c r="V25" s="626"/>
      <c r="W25" s="626"/>
      <c r="X25" s="626"/>
      <c r="Y25" s="627"/>
      <c r="Z25" s="628">
        <v>7.5</v>
      </c>
      <c r="AA25" s="628"/>
      <c r="AB25" s="628"/>
      <c r="AC25" s="628"/>
      <c r="AD25" s="629" t="s">
        <v>448</v>
      </c>
      <c r="AE25" s="629"/>
      <c r="AF25" s="629"/>
      <c r="AG25" s="629"/>
      <c r="AH25" s="629"/>
      <c r="AI25" s="629"/>
      <c r="AJ25" s="629"/>
      <c r="AK25" s="629"/>
      <c r="AL25" s="630" t="s">
        <v>448</v>
      </c>
      <c r="AM25" s="631"/>
      <c r="AN25" s="631"/>
      <c r="AO25" s="632"/>
      <c r="AP25" s="642" t="s">
        <v>456</v>
      </c>
      <c r="AQ25" s="643"/>
      <c r="AR25" s="643"/>
      <c r="AS25" s="643"/>
      <c r="AT25" s="643"/>
      <c r="AU25" s="643"/>
      <c r="AV25" s="643"/>
      <c r="AW25" s="643"/>
      <c r="AX25" s="643"/>
      <c r="AY25" s="643"/>
      <c r="AZ25" s="643"/>
      <c r="BA25" s="643"/>
      <c r="BB25" s="643"/>
      <c r="BC25" s="643"/>
      <c r="BD25" s="643"/>
      <c r="BE25" s="643"/>
      <c r="BF25" s="644"/>
      <c r="BG25" s="625" t="s">
        <v>448</v>
      </c>
      <c r="BH25" s="626"/>
      <c r="BI25" s="626"/>
      <c r="BJ25" s="626"/>
      <c r="BK25" s="626"/>
      <c r="BL25" s="626"/>
      <c r="BM25" s="626"/>
      <c r="BN25" s="627"/>
      <c r="BO25" s="628" t="s">
        <v>448</v>
      </c>
      <c r="BP25" s="628"/>
      <c r="BQ25" s="628"/>
      <c r="BR25" s="628"/>
      <c r="BS25" s="634" t="s">
        <v>448</v>
      </c>
      <c r="BT25" s="626"/>
      <c r="BU25" s="626"/>
      <c r="BV25" s="626"/>
      <c r="BW25" s="626"/>
      <c r="BX25" s="626"/>
      <c r="BY25" s="626"/>
      <c r="BZ25" s="626"/>
      <c r="CA25" s="626"/>
      <c r="CB25" s="635"/>
      <c r="CD25" s="639" t="s">
        <v>457</v>
      </c>
      <c r="CE25" s="640"/>
      <c r="CF25" s="640"/>
      <c r="CG25" s="640"/>
      <c r="CH25" s="640"/>
      <c r="CI25" s="640"/>
      <c r="CJ25" s="640"/>
      <c r="CK25" s="640"/>
      <c r="CL25" s="640"/>
      <c r="CM25" s="640"/>
      <c r="CN25" s="640"/>
      <c r="CO25" s="640"/>
      <c r="CP25" s="640"/>
      <c r="CQ25" s="641"/>
      <c r="CR25" s="625">
        <v>1200516</v>
      </c>
      <c r="CS25" s="655"/>
      <c r="CT25" s="655"/>
      <c r="CU25" s="655"/>
      <c r="CV25" s="655"/>
      <c r="CW25" s="655"/>
      <c r="CX25" s="655"/>
      <c r="CY25" s="656"/>
      <c r="CZ25" s="663">
        <v>14.3</v>
      </c>
      <c r="DA25" s="664"/>
      <c r="DB25" s="664"/>
      <c r="DC25" s="665"/>
      <c r="DD25" s="634">
        <v>1120976</v>
      </c>
      <c r="DE25" s="655"/>
      <c r="DF25" s="655"/>
      <c r="DG25" s="655"/>
      <c r="DH25" s="655"/>
      <c r="DI25" s="655"/>
      <c r="DJ25" s="655"/>
      <c r="DK25" s="656"/>
      <c r="DL25" s="634">
        <v>1082347</v>
      </c>
      <c r="DM25" s="655"/>
      <c r="DN25" s="655"/>
      <c r="DO25" s="655"/>
      <c r="DP25" s="655"/>
      <c r="DQ25" s="655"/>
      <c r="DR25" s="655"/>
      <c r="DS25" s="655"/>
      <c r="DT25" s="655"/>
      <c r="DU25" s="655"/>
      <c r="DV25" s="656"/>
      <c r="DW25" s="630">
        <v>22.1</v>
      </c>
      <c r="DX25" s="657"/>
      <c r="DY25" s="657"/>
      <c r="DZ25" s="657"/>
      <c r="EA25" s="657"/>
      <c r="EB25" s="657"/>
      <c r="EC25" s="658"/>
    </row>
    <row r="26" spans="2:133" ht="11.25" customHeight="1">
      <c r="B26" s="659" t="s">
        <v>180</v>
      </c>
      <c r="C26" s="660"/>
      <c r="D26" s="660"/>
      <c r="E26" s="660"/>
      <c r="F26" s="660"/>
      <c r="G26" s="660"/>
      <c r="H26" s="660"/>
      <c r="I26" s="660"/>
      <c r="J26" s="660"/>
      <c r="K26" s="660"/>
      <c r="L26" s="660"/>
      <c r="M26" s="660"/>
      <c r="N26" s="660"/>
      <c r="O26" s="660"/>
      <c r="P26" s="660"/>
      <c r="Q26" s="661"/>
      <c r="R26" s="625" t="s">
        <v>448</v>
      </c>
      <c r="S26" s="626"/>
      <c r="T26" s="626"/>
      <c r="U26" s="626"/>
      <c r="V26" s="626"/>
      <c r="W26" s="626"/>
      <c r="X26" s="626"/>
      <c r="Y26" s="627"/>
      <c r="Z26" s="628" t="s">
        <v>448</v>
      </c>
      <c r="AA26" s="628"/>
      <c r="AB26" s="628"/>
      <c r="AC26" s="628"/>
      <c r="AD26" s="629" t="s">
        <v>448</v>
      </c>
      <c r="AE26" s="629"/>
      <c r="AF26" s="629"/>
      <c r="AG26" s="629"/>
      <c r="AH26" s="629"/>
      <c r="AI26" s="629"/>
      <c r="AJ26" s="629"/>
      <c r="AK26" s="629"/>
      <c r="AL26" s="630" t="s">
        <v>448</v>
      </c>
      <c r="AM26" s="631"/>
      <c r="AN26" s="631"/>
      <c r="AO26" s="632"/>
      <c r="AP26" s="642" t="s">
        <v>181</v>
      </c>
      <c r="AQ26" s="662"/>
      <c r="AR26" s="662"/>
      <c r="AS26" s="662"/>
      <c r="AT26" s="662"/>
      <c r="AU26" s="662"/>
      <c r="AV26" s="662"/>
      <c r="AW26" s="662"/>
      <c r="AX26" s="662"/>
      <c r="AY26" s="662"/>
      <c r="AZ26" s="662"/>
      <c r="BA26" s="662"/>
      <c r="BB26" s="662"/>
      <c r="BC26" s="662"/>
      <c r="BD26" s="662"/>
      <c r="BE26" s="662"/>
      <c r="BF26" s="644"/>
      <c r="BG26" s="625" t="s">
        <v>448</v>
      </c>
      <c r="BH26" s="626"/>
      <c r="BI26" s="626"/>
      <c r="BJ26" s="626"/>
      <c r="BK26" s="626"/>
      <c r="BL26" s="626"/>
      <c r="BM26" s="626"/>
      <c r="BN26" s="627"/>
      <c r="BO26" s="628" t="s">
        <v>448</v>
      </c>
      <c r="BP26" s="628"/>
      <c r="BQ26" s="628"/>
      <c r="BR26" s="628"/>
      <c r="BS26" s="634" t="s">
        <v>448</v>
      </c>
      <c r="BT26" s="626"/>
      <c r="BU26" s="626"/>
      <c r="BV26" s="626"/>
      <c r="BW26" s="626"/>
      <c r="BX26" s="626"/>
      <c r="BY26" s="626"/>
      <c r="BZ26" s="626"/>
      <c r="CA26" s="626"/>
      <c r="CB26" s="635"/>
      <c r="CD26" s="639" t="s">
        <v>182</v>
      </c>
      <c r="CE26" s="640"/>
      <c r="CF26" s="640"/>
      <c r="CG26" s="640"/>
      <c r="CH26" s="640"/>
      <c r="CI26" s="640"/>
      <c r="CJ26" s="640"/>
      <c r="CK26" s="640"/>
      <c r="CL26" s="640"/>
      <c r="CM26" s="640"/>
      <c r="CN26" s="640"/>
      <c r="CO26" s="640"/>
      <c r="CP26" s="640"/>
      <c r="CQ26" s="641"/>
      <c r="CR26" s="625">
        <v>703619</v>
      </c>
      <c r="CS26" s="626"/>
      <c r="CT26" s="626"/>
      <c r="CU26" s="626"/>
      <c r="CV26" s="626"/>
      <c r="CW26" s="626"/>
      <c r="CX26" s="626"/>
      <c r="CY26" s="627"/>
      <c r="CZ26" s="663">
        <v>8.4</v>
      </c>
      <c r="DA26" s="664"/>
      <c r="DB26" s="664"/>
      <c r="DC26" s="665"/>
      <c r="DD26" s="634">
        <v>630292</v>
      </c>
      <c r="DE26" s="626"/>
      <c r="DF26" s="626"/>
      <c r="DG26" s="626"/>
      <c r="DH26" s="626"/>
      <c r="DI26" s="626"/>
      <c r="DJ26" s="626"/>
      <c r="DK26" s="627"/>
      <c r="DL26" s="634" t="s">
        <v>458</v>
      </c>
      <c r="DM26" s="626"/>
      <c r="DN26" s="626"/>
      <c r="DO26" s="626"/>
      <c r="DP26" s="626"/>
      <c r="DQ26" s="626"/>
      <c r="DR26" s="626"/>
      <c r="DS26" s="626"/>
      <c r="DT26" s="626"/>
      <c r="DU26" s="626"/>
      <c r="DV26" s="627"/>
      <c r="DW26" s="630" t="s">
        <v>458</v>
      </c>
      <c r="DX26" s="657"/>
      <c r="DY26" s="657"/>
      <c r="DZ26" s="657"/>
      <c r="EA26" s="657"/>
      <c r="EB26" s="657"/>
      <c r="EC26" s="658"/>
    </row>
    <row r="27" spans="2:133" ht="11.25" customHeight="1">
      <c r="B27" s="622" t="s">
        <v>183</v>
      </c>
      <c r="C27" s="623"/>
      <c r="D27" s="623"/>
      <c r="E27" s="623"/>
      <c r="F27" s="623"/>
      <c r="G27" s="623"/>
      <c r="H27" s="623"/>
      <c r="I27" s="623"/>
      <c r="J27" s="623"/>
      <c r="K27" s="623"/>
      <c r="L27" s="623"/>
      <c r="M27" s="623"/>
      <c r="N27" s="623"/>
      <c r="O27" s="623"/>
      <c r="P27" s="623"/>
      <c r="Q27" s="624"/>
      <c r="R27" s="625">
        <v>1045448</v>
      </c>
      <c r="S27" s="626"/>
      <c r="T27" s="626"/>
      <c r="U27" s="626"/>
      <c r="V27" s="626"/>
      <c r="W27" s="626"/>
      <c r="X27" s="626"/>
      <c r="Y27" s="627"/>
      <c r="Z27" s="628">
        <v>11.7</v>
      </c>
      <c r="AA27" s="628"/>
      <c r="AB27" s="628"/>
      <c r="AC27" s="628"/>
      <c r="AD27" s="629" t="s">
        <v>448</v>
      </c>
      <c r="AE27" s="629"/>
      <c r="AF27" s="629"/>
      <c r="AG27" s="629"/>
      <c r="AH27" s="629"/>
      <c r="AI27" s="629"/>
      <c r="AJ27" s="629"/>
      <c r="AK27" s="629"/>
      <c r="AL27" s="630" t="s">
        <v>448</v>
      </c>
      <c r="AM27" s="631"/>
      <c r="AN27" s="631"/>
      <c r="AO27" s="632"/>
      <c r="AP27" s="622" t="s">
        <v>184</v>
      </c>
      <c r="AQ27" s="623"/>
      <c r="AR27" s="623"/>
      <c r="AS27" s="623"/>
      <c r="AT27" s="623"/>
      <c r="AU27" s="623"/>
      <c r="AV27" s="623"/>
      <c r="AW27" s="623"/>
      <c r="AX27" s="623"/>
      <c r="AY27" s="623"/>
      <c r="AZ27" s="623"/>
      <c r="BA27" s="623"/>
      <c r="BB27" s="623"/>
      <c r="BC27" s="623"/>
      <c r="BD27" s="623"/>
      <c r="BE27" s="623"/>
      <c r="BF27" s="624"/>
      <c r="BG27" s="625">
        <v>1256256</v>
      </c>
      <c r="BH27" s="626"/>
      <c r="BI27" s="626"/>
      <c r="BJ27" s="626"/>
      <c r="BK27" s="626"/>
      <c r="BL27" s="626"/>
      <c r="BM27" s="626"/>
      <c r="BN27" s="627"/>
      <c r="BO27" s="628">
        <v>100</v>
      </c>
      <c r="BP27" s="628"/>
      <c r="BQ27" s="628"/>
      <c r="BR27" s="628"/>
      <c r="BS27" s="634">
        <v>5761</v>
      </c>
      <c r="BT27" s="626"/>
      <c r="BU27" s="626"/>
      <c r="BV27" s="626"/>
      <c r="BW27" s="626"/>
      <c r="BX27" s="626"/>
      <c r="BY27" s="626"/>
      <c r="BZ27" s="626"/>
      <c r="CA27" s="626"/>
      <c r="CB27" s="635"/>
      <c r="CD27" s="639" t="s">
        <v>459</v>
      </c>
      <c r="CE27" s="640"/>
      <c r="CF27" s="640"/>
      <c r="CG27" s="640"/>
      <c r="CH27" s="640"/>
      <c r="CI27" s="640"/>
      <c r="CJ27" s="640"/>
      <c r="CK27" s="640"/>
      <c r="CL27" s="640"/>
      <c r="CM27" s="640"/>
      <c r="CN27" s="640"/>
      <c r="CO27" s="640"/>
      <c r="CP27" s="640"/>
      <c r="CQ27" s="641"/>
      <c r="CR27" s="625">
        <v>917042</v>
      </c>
      <c r="CS27" s="655"/>
      <c r="CT27" s="655"/>
      <c r="CU27" s="655"/>
      <c r="CV27" s="655"/>
      <c r="CW27" s="655"/>
      <c r="CX27" s="655"/>
      <c r="CY27" s="656"/>
      <c r="CZ27" s="663">
        <v>10.9</v>
      </c>
      <c r="DA27" s="664"/>
      <c r="DB27" s="664"/>
      <c r="DC27" s="665"/>
      <c r="DD27" s="634">
        <v>303410</v>
      </c>
      <c r="DE27" s="655"/>
      <c r="DF27" s="655"/>
      <c r="DG27" s="655"/>
      <c r="DH27" s="655"/>
      <c r="DI27" s="655"/>
      <c r="DJ27" s="655"/>
      <c r="DK27" s="656"/>
      <c r="DL27" s="634">
        <v>252650</v>
      </c>
      <c r="DM27" s="655"/>
      <c r="DN27" s="655"/>
      <c r="DO27" s="655"/>
      <c r="DP27" s="655"/>
      <c r="DQ27" s="655"/>
      <c r="DR27" s="655"/>
      <c r="DS27" s="655"/>
      <c r="DT27" s="655"/>
      <c r="DU27" s="655"/>
      <c r="DV27" s="656"/>
      <c r="DW27" s="630">
        <v>5.2</v>
      </c>
      <c r="DX27" s="657"/>
      <c r="DY27" s="657"/>
      <c r="DZ27" s="657"/>
      <c r="EA27" s="657"/>
      <c r="EB27" s="657"/>
      <c r="EC27" s="658"/>
    </row>
    <row r="28" spans="2:133" ht="11.25" customHeight="1">
      <c r="B28" s="622" t="s">
        <v>185</v>
      </c>
      <c r="C28" s="623"/>
      <c r="D28" s="623"/>
      <c r="E28" s="623"/>
      <c r="F28" s="623"/>
      <c r="G28" s="623"/>
      <c r="H28" s="623"/>
      <c r="I28" s="623"/>
      <c r="J28" s="623"/>
      <c r="K28" s="623"/>
      <c r="L28" s="623"/>
      <c r="M28" s="623"/>
      <c r="N28" s="623"/>
      <c r="O28" s="623"/>
      <c r="P28" s="623"/>
      <c r="Q28" s="624"/>
      <c r="R28" s="625">
        <v>30301</v>
      </c>
      <c r="S28" s="626"/>
      <c r="T28" s="626"/>
      <c r="U28" s="626"/>
      <c r="V28" s="626"/>
      <c r="W28" s="626"/>
      <c r="X28" s="626"/>
      <c r="Y28" s="627"/>
      <c r="Z28" s="628">
        <v>0.3</v>
      </c>
      <c r="AA28" s="628"/>
      <c r="AB28" s="628"/>
      <c r="AC28" s="628"/>
      <c r="AD28" s="629">
        <v>3730</v>
      </c>
      <c r="AE28" s="629"/>
      <c r="AF28" s="629"/>
      <c r="AG28" s="629"/>
      <c r="AH28" s="629"/>
      <c r="AI28" s="629"/>
      <c r="AJ28" s="629"/>
      <c r="AK28" s="629"/>
      <c r="AL28" s="630">
        <v>0.1</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460</v>
      </c>
      <c r="CE28" s="640"/>
      <c r="CF28" s="640"/>
      <c r="CG28" s="640"/>
      <c r="CH28" s="640"/>
      <c r="CI28" s="640"/>
      <c r="CJ28" s="640"/>
      <c r="CK28" s="640"/>
      <c r="CL28" s="640"/>
      <c r="CM28" s="640"/>
      <c r="CN28" s="640"/>
      <c r="CO28" s="640"/>
      <c r="CP28" s="640"/>
      <c r="CQ28" s="641"/>
      <c r="CR28" s="625">
        <v>811371</v>
      </c>
      <c r="CS28" s="626"/>
      <c r="CT28" s="626"/>
      <c r="CU28" s="626"/>
      <c r="CV28" s="626"/>
      <c r="CW28" s="626"/>
      <c r="CX28" s="626"/>
      <c r="CY28" s="627"/>
      <c r="CZ28" s="663">
        <v>9.6</v>
      </c>
      <c r="DA28" s="664"/>
      <c r="DB28" s="664"/>
      <c r="DC28" s="665"/>
      <c r="DD28" s="634">
        <v>810157</v>
      </c>
      <c r="DE28" s="626"/>
      <c r="DF28" s="626"/>
      <c r="DG28" s="626"/>
      <c r="DH28" s="626"/>
      <c r="DI28" s="626"/>
      <c r="DJ28" s="626"/>
      <c r="DK28" s="627"/>
      <c r="DL28" s="634">
        <v>644455</v>
      </c>
      <c r="DM28" s="626"/>
      <c r="DN28" s="626"/>
      <c r="DO28" s="626"/>
      <c r="DP28" s="626"/>
      <c r="DQ28" s="626"/>
      <c r="DR28" s="626"/>
      <c r="DS28" s="626"/>
      <c r="DT28" s="626"/>
      <c r="DU28" s="626"/>
      <c r="DV28" s="627"/>
      <c r="DW28" s="630">
        <v>13.1</v>
      </c>
      <c r="DX28" s="657"/>
      <c r="DY28" s="657"/>
      <c r="DZ28" s="657"/>
      <c r="EA28" s="657"/>
      <c r="EB28" s="657"/>
      <c r="EC28" s="658"/>
    </row>
    <row r="29" spans="2:133" ht="11.25" customHeight="1">
      <c r="B29" s="622" t="s">
        <v>186</v>
      </c>
      <c r="C29" s="623"/>
      <c r="D29" s="623"/>
      <c r="E29" s="623"/>
      <c r="F29" s="623"/>
      <c r="G29" s="623"/>
      <c r="H29" s="623"/>
      <c r="I29" s="623"/>
      <c r="J29" s="623"/>
      <c r="K29" s="623"/>
      <c r="L29" s="623"/>
      <c r="M29" s="623"/>
      <c r="N29" s="623"/>
      <c r="O29" s="623"/>
      <c r="P29" s="623"/>
      <c r="Q29" s="624"/>
      <c r="R29" s="625">
        <v>207973</v>
      </c>
      <c r="S29" s="626"/>
      <c r="T29" s="626"/>
      <c r="U29" s="626"/>
      <c r="V29" s="626"/>
      <c r="W29" s="626"/>
      <c r="X29" s="626"/>
      <c r="Y29" s="627"/>
      <c r="Z29" s="628">
        <v>2.2999999999999998</v>
      </c>
      <c r="AA29" s="628"/>
      <c r="AB29" s="628"/>
      <c r="AC29" s="628"/>
      <c r="AD29" s="629" t="s">
        <v>448</v>
      </c>
      <c r="AE29" s="629"/>
      <c r="AF29" s="629"/>
      <c r="AG29" s="629"/>
      <c r="AH29" s="629"/>
      <c r="AI29" s="629"/>
      <c r="AJ29" s="629"/>
      <c r="AK29" s="629"/>
      <c r="AL29" s="630" t="s">
        <v>448</v>
      </c>
      <c r="AM29" s="631"/>
      <c r="AN29" s="631"/>
      <c r="AO29" s="632"/>
      <c r="AP29" s="604" t="s">
        <v>139</v>
      </c>
      <c r="AQ29" s="605"/>
      <c r="AR29" s="605"/>
      <c r="AS29" s="605"/>
      <c r="AT29" s="605"/>
      <c r="AU29" s="605"/>
      <c r="AV29" s="605"/>
      <c r="AW29" s="605"/>
      <c r="AX29" s="605"/>
      <c r="AY29" s="605"/>
      <c r="AZ29" s="605"/>
      <c r="BA29" s="605"/>
      <c r="BB29" s="605"/>
      <c r="BC29" s="605"/>
      <c r="BD29" s="605"/>
      <c r="BE29" s="605"/>
      <c r="BF29" s="606"/>
      <c r="BG29" s="604" t="s">
        <v>187</v>
      </c>
      <c r="BH29" s="666"/>
      <c r="BI29" s="666"/>
      <c r="BJ29" s="666"/>
      <c r="BK29" s="666"/>
      <c r="BL29" s="666"/>
      <c r="BM29" s="666"/>
      <c r="BN29" s="666"/>
      <c r="BO29" s="666"/>
      <c r="BP29" s="666"/>
      <c r="BQ29" s="667"/>
      <c r="BR29" s="604" t="s">
        <v>188</v>
      </c>
      <c r="BS29" s="666"/>
      <c r="BT29" s="666"/>
      <c r="BU29" s="666"/>
      <c r="BV29" s="666"/>
      <c r="BW29" s="666"/>
      <c r="BX29" s="666"/>
      <c r="BY29" s="666"/>
      <c r="BZ29" s="666"/>
      <c r="CA29" s="666"/>
      <c r="CB29" s="667"/>
      <c r="CD29" s="680" t="s">
        <v>189</v>
      </c>
      <c r="CE29" s="681"/>
      <c r="CF29" s="639" t="s">
        <v>461</v>
      </c>
      <c r="CG29" s="640"/>
      <c r="CH29" s="640"/>
      <c r="CI29" s="640"/>
      <c r="CJ29" s="640"/>
      <c r="CK29" s="640"/>
      <c r="CL29" s="640"/>
      <c r="CM29" s="640"/>
      <c r="CN29" s="640"/>
      <c r="CO29" s="640"/>
      <c r="CP29" s="640"/>
      <c r="CQ29" s="641"/>
      <c r="CR29" s="625">
        <v>811371</v>
      </c>
      <c r="CS29" s="655"/>
      <c r="CT29" s="655"/>
      <c r="CU29" s="655"/>
      <c r="CV29" s="655"/>
      <c r="CW29" s="655"/>
      <c r="CX29" s="655"/>
      <c r="CY29" s="656"/>
      <c r="CZ29" s="663">
        <v>9.6</v>
      </c>
      <c r="DA29" s="664"/>
      <c r="DB29" s="664"/>
      <c r="DC29" s="665"/>
      <c r="DD29" s="634">
        <v>810157</v>
      </c>
      <c r="DE29" s="655"/>
      <c r="DF29" s="655"/>
      <c r="DG29" s="655"/>
      <c r="DH29" s="655"/>
      <c r="DI29" s="655"/>
      <c r="DJ29" s="655"/>
      <c r="DK29" s="656"/>
      <c r="DL29" s="634">
        <v>644455</v>
      </c>
      <c r="DM29" s="655"/>
      <c r="DN29" s="655"/>
      <c r="DO29" s="655"/>
      <c r="DP29" s="655"/>
      <c r="DQ29" s="655"/>
      <c r="DR29" s="655"/>
      <c r="DS29" s="655"/>
      <c r="DT29" s="655"/>
      <c r="DU29" s="655"/>
      <c r="DV29" s="656"/>
      <c r="DW29" s="630">
        <v>13.1</v>
      </c>
      <c r="DX29" s="657"/>
      <c r="DY29" s="657"/>
      <c r="DZ29" s="657"/>
      <c r="EA29" s="657"/>
      <c r="EB29" s="657"/>
      <c r="EC29" s="658"/>
    </row>
    <row r="30" spans="2:133" ht="11.25" customHeight="1">
      <c r="B30" s="622" t="s">
        <v>190</v>
      </c>
      <c r="C30" s="623"/>
      <c r="D30" s="623"/>
      <c r="E30" s="623"/>
      <c r="F30" s="623"/>
      <c r="G30" s="623"/>
      <c r="H30" s="623"/>
      <c r="I30" s="623"/>
      <c r="J30" s="623"/>
      <c r="K30" s="623"/>
      <c r="L30" s="623"/>
      <c r="M30" s="623"/>
      <c r="N30" s="623"/>
      <c r="O30" s="623"/>
      <c r="P30" s="623"/>
      <c r="Q30" s="624"/>
      <c r="R30" s="625">
        <v>301996</v>
      </c>
      <c r="S30" s="626"/>
      <c r="T30" s="626"/>
      <c r="U30" s="626"/>
      <c r="V30" s="626"/>
      <c r="W30" s="626"/>
      <c r="X30" s="626"/>
      <c r="Y30" s="627"/>
      <c r="Z30" s="628">
        <v>3.4</v>
      </c>
      <c r="AA30" s="628"/>
      <c r="AB30" s="628"/>
      <c r="AC30" s="628"/>
      <c r="AD30" s="629" t="s">
        <v>448</v>
      </c>
      <c r="AE30" s="629"/>
      <c r="AF30" s="629"/>
      <c r="AG30" s="629"/>
      <c r="AH30" s="629"/>
      <c r="AI30" s="629"/>
      <c r="AJ30" s="629"/>
      <c r="AK30" s="629"/>
      <c r="AL30" s="630" t="s">
        <v>448</v>
      </c>
      <c r="AM30" s="631"/>
      <c r="AN30" s="631"/>
      <c r="AO30" s="632"/>
      <c r="AP30" s="671" t="s">
        <v>191</v>
      </c>
      <c r="AQ30" s="672"/>
      <c r="AR30" s="672"/>
      <c r="AS30" s="672"/>
      <c r="AT30" s="677" t="s">
        <v>192</v>
      </c>
      <c r="AU30" s="368"/>
      <c r="AV30" s="368"/>
      <c r="AW30" s="368"/>
      <c r="AX30" s="611" t="s">
        <v>116</v>
      </c>
      <c r="AY30" s="612"/>
      <c r="AZ30" s="612"/>
      <c r="BA30" s="612"/>
      <c r="BB30" s="612"/>
      <c r="BC30" s="612"/>
      <c r="BD30" s="612"/>
      <c r="BE30" s="612"/>
      <c r="BF30" s="613"/>
      <c r="BG30" s="689">
        <v>99.2</v>
      </c>
      <c r="BH30" s="690"/>
      <c r="BI30" s="690"/>
      <c r="BJ30" s="690"/>
      <c r="BK30" s="690"/>
      <c r="BL30" s="690"/>
      <c r="BM30" s="620">
        <v>94.9</v>
      </c>
      <c r="BN30" s="690"/>
      <c r="BO30" s="690"/>
      <c r="BP30" s="690"/>
      <c r="BQ30" s="691"/>
      <c r="BR30" s="689">
        <v>98.8</v>
      </c>
      <c r="BS30" s="690"/>
      <c r="BT30" s="690"/>
      <c r="BU30" s="690"/>
      <c r="BV30" s="690"/>
      <c r="BW30" s="690"/>
      <c r="BX30" s="620">
        <v>94.1</v>
      </c>
      <c r="BY30" s="690"/>
      <c r="BZ30" s="690"/>
      <c r="CA30" s="690"/>
      <c r="CB30" s="691"/>
      <c r="CD30" s="682"/>
      <c r="CE30" s="683"/>
      <c r="CF30" s="639" t="s">
        <v>462</v>
      </c>
      <c r="CG30" s="640"/>
      <c r="CH30" s="640"/>
      <c r="CI30" s="640"/>
      <c r="CJ30" s="640"/>
      <c r="CK30" s="640"/>
      <c r="CL30" s="640"/>
      <c r="CM30" s="640"/>
      <c r="CN30" s="640"/>
      <c r="CO30" s="640"/>
      <c r="CP30" s="640"/>
      <c r="CQ30" s="641"/>
      <c r="CR30" s="625">
        <v>739650</v>
      </c>
      <c r="CS30" s="626"/>
      <c r="CT30" s="626"/>
      <c r="CU30" s="626"/>
      <c r="CV30" s="626"/>
      <c r="CW30" s="626"/>
      <c r="CX30" s="626"/>
      <c r="CY30" s="627"/>
      <c r="CZ30" s="663">
        <v>8.8000000000000007</v>
      </c>
      <c r="DA30" s="664"/>
      <c r="DB30" s="664"/>
      <c r="DC30" s="665"/>
      <c r="DD30" s="634">
        <v>738436</v>
      </c>
      <c r="DE30" s="626"/>
      <c r="DF30" s="626"/>
      <c r="DG30" s="626"/>
      <c r="DH30" s="626"/>
      <c r="DI30" s="626"/>
      <c r="DJ30" s="626"/>
      <c r="DK30" s="627"/>
      <c r="DL30" s="634">
        <v>572734</v>
      </c>
      <c r="DM30" s="626"/>
      <c r="DN30" s="626"/>
      <c r="DO30" s="626"/>
      <c r="DP30" s="626"/>
      <c r="DQ30" s="626"/>
      <c r="DR30" s="626"/>
      <c r="DS30" s="626"/>
      <c r="DT30" s="626"/>
      <c r="DU30" s="626"/>
      <c r="DV30" s="627"/>
      <c r="DW30" s="630">
        <v>11.7</v>
      </c>
      <c r="DX30" s="657"/>
      <c r="DY30" s="657"/>
      <c r="DZ30" s="657"/>
      <c r="EA30" s="657"/>
      <c r="EB30" s="657"/>
      <c r="EC30" s="658"/>
    </row>
    <row r="31" spans="2:133" ht="11.25" customHeight="1">
      <c r="B31" s="622" t="s">
        <v>193</v>
      </c>
      <c r="C31" s="623"/>
      <c r="D31" s="623"/>
      <c r="E31" s="623"/>
      <c r="F31" s="623"/>
      <c r="G31" s="623"/>
      <c r="H31" s="623"/>
      <c r="I31" s="623"/>
      <c r="J31" s="623"/>
      <c r="K31" s="623"/>
      <c r="L31" s="623"/>
      <c r="M31" s="623"/>
      <c r="N31" s="623"/>
      <c r="O31" s="623"/>
      <c r="P31" s="623"/>
      <c r="Q31" s="624"/>
      <c r="R31" s="625">
        <v>382923</v>
      </c>
      <c r="S31" s="626"/>
      <c r="T31" s="626"/>
      <c r="U31" s="626"/>
      <c r="V31" s="626"/>
      <c r="W31" s="626"/>
      <c r="X31" s="626"/>
      <c r="Y31" s="627"/>
      <c r="Z31" s="628">
        <v>4.3</v>
      </c>
      <c r="AA31" s="628"/>
      <c r="AB31" s="628"/>
      <c r="AC31" s="628"/>
      <c r="AD31" s="629" t="s">
        <v>448</v>
      </c>
      <c r="AE31" s="629"/>
      <c r="AF31" s="629"/>
      <c r="AG31" s="629"/>
      <c r="AH31" s="629"/>
      <c r="AI31" s="629"/>
      <c r="AJ31" s="629"/>
      <c r="AK31" s="629"/>
      <c r="AL31" s="630" t="s">
        <v>448</v>
      </c>
      <c r="AM31" s="631"/>
      <c r="AN31" s="631"/>
      <c r="AO31" s="632"/>
      <c r="AP31" s="673"/>
      <c r="AQ31" s="674"/>
      <c r="AR31" s="674"/>
      <c r="AS31" s="674"/>
      <c r="AT31" s="678"/>
      <c r="AU31" s="365" t="s">
        <v>463</v>
      </c>
      <c r="AV31" s="365"/>
      <c r="AW31" s="365"/>
      <c r="AX31" s="622" t="s">
        <v>194</v>
      </c>
      <c r="AY31" s="623"/>
      <c r="AZ31" s="623"/>
      <c r="BA31" s="623"/>
      <c r="BB31" s="623"/>
      <c r="BC31" s="623"/>
      <c r="BD31" s="623"/>
      <c r="BE31" s="623"/>
      <c r="BF31" s="624"/>
      <c r="BG31" s="686">
        <v>99.4</v>
      </c>
      <c r="BH31" s="655"/>
      <c r="BI31" s="655"/>
      <c r="BJ31" s="655"/>
      <c r="BK31" s="655"/>
      <c r="BL31" s="655"/>
      <c r="BM31" s="631">
        <v>95.8</v>
      </c>
      <c r="BN31" s="687"/>
      <c r="BO31" s="687"/>
      <c r="BP31" s="687"/>
      <c r="BQ31" s="688"/>
      <c r="BR31" s="686">
        <v>98.6</v>
      </c>
      <c r="BS31" s="655"/>
      <c r="BT31" s="655"/>
      <c r="BU31" s="655"/>
      <c r="BV31" s="655"/>
      <c r="BW31" s="655"/>
      <c r="BX31" s="631">
        <v>94.5</v>
      </c>
      <c r="BY31" s="687"/>
      <c r="BZ31" s="687"/>
      <c r="CA31" s="687"/>
      <c r="CB31" s="688"/>
      <c r="CD31" s="682"/>
      <c r="CE31" s="683"/>
      <c r="CF31" s="639" t="s">
        <v>464</v>
      </c>
      <c r="CG31" s="640"/>
      <c r="CH31" s="640"/>
      <c r="CI31" s="640"/>
      <c r="CJ31" s="640"/>
      <c r="CK31" s="640"/>
      <c r="CL31" s="640"/>
      <c r="CM31" s="640"/>
      <c r="CN31" s="640"/>
      <c r="CO31" s="640"/>
      <c r="CP31" s="640"/>
      <c r="CQ31" s="641"/>
      <c r="CR31" s="625">
        <v>71721</v>
      </c>
      <c r="CS31" s="655"/>
      <c r="CT31" s="655"/>
      <c r="CU31" s="655"/>
      <c r="CV31" s="655"/>
      <c r="CW31" s="655"/>
      <c r="CX31" s="655"/>
      <c r="CY31" s="656"/>
      <c r="CZ31" s="663">
        <v>0.9</v>
      </c>
      <c r="DA31" s="664"/>
      <c r="DB31" s="664"/>
      <c r="DC31" s="665"/>
      <c r="DD31" s="634">
        <v>71721</v>
      </c>
      <c r="DE31" s="655"/>
      <c r="DF31" s="655"/>
      <c r="DG31" s="655"/>
      <c r="DH31" s="655"/>
      <c r="DI31" s="655"/>
      <c r="DJ31" s="655"/>
      <c r="DK31" s="656"/>
      <c r="DL31" s="634">
        <v>71721</v>
      </c>
      <c r="DM31" s="655"/>
      <c r="DN31" s="655"/>
      <c r="DO31" s="655"/>
      <c r="DP31" s="655"/>
      <c r="DQ31" s="655"/>
      <c r="DR31" s="655"/>
      <c r="DS31" s="655"/>
      <c r="DT31" s="655"/>
      <c r="DU31" s="655"/>
      <c r="DV31" s="656"/>
      <c r="DW31" s="630">
        <v>1.5</v>
      </c>
      <c r="DX31" s="657"/>
      <c r="DY31" s="657"/>
      <c r="DZ31" s="657"/>
      <c r="EA31" s="657"/>
      <c r="EB31" s="657"/>
      <c r="EC31" s="658"/>
    </row>
    <row r="32" spans="2:133" ht="11.25" customHeight="1">
      <c r="B32" s="622" t="s">
        <v>195</v>
      </c>
      <c r="C32" s="623"/>
      <c r="D32" s="623"/>
      <c r="E32" s="623"/>
      <c r="F32" s="623"/>
      <c r="G32" s="623"/>
      <c r="H32" s="623"/>
      <c r="I32" s="623"/>
      <c r="J32" s="623"/>
      <c r="K32" s="623"/>
      <c r="L32" s="623"/>
      <c r="M32" s="623"/>
      <c r="N32" s="623"/>
      <c r="O32" s="623"/>
      <c r="P32" s="623"/>
      <c r="Q32" s="624"/>
      <c r="R32" s="625">
        <v>263621</v>
      </c>
      <c r="S32" s="626"/>
      <c r="T32" s="626"/>
      <c r="U32" s="626"/>
      <c r="V32" s="626"/>
      <c r="W32" s="626"/>
      <c r="X32" s="626"/>
      <c r="Y32" s="627"/>
      <c r="Z32" s="628">
        <v>2.9</v>
      </c>
      <c r="AA32" s="628"/>
      <c r="AB32" s="628"/>
      <c r="AC32" s="628"/>
      <c r="AD32" s="629">
        <v>12932</v>
      </c>
      <c r="AE32" s="629"/>
      <c r="AF32" s="629"/>
      <c r="AG32" s="629"/>
      <c r="AH32" s="629"/>
      <c r="AI32" s="629"/>
      <c r="AJ32" s="629"/>
      <c r="AK32" s="629"/>
      <c r="AL32" s="630">
        <v>0.3</v>
      </c>
      <c r="AM32" s="631"/>
      <c r="AN32" s="631"/>
      <c r="AO32" s="632"/>
      <c r="AP32" s="675"/>
      <c r="AQ32" s="676"/>
      <c r="AR32" s="676"/>
      <c r="AS32" s="676"/>
      <c r="AT32" s="679"/>
      <c r="AU32" s="364"/>
      <c r="AV32" s="364"/>
      <c r="AW32" s="364"/>
      <c r="AX32" s="668" t="s">
        <v>196</v>
      </c>
      <c r="AY32" s="669"/>
      <c r="AZ32" s="669"/>
      <c r="BA32" s="669"/>
      <c r="BB32" s="669"/>
      <c r="BC32" s="669"/>
      <c r="BD32" s="669"/>
      <c r="BE32" s="669"/>
      <c r="BF32" s="670"/>
      <c r="BG32" s="692">
        <v>99</v>
      </c>
      <c r="BH32" s="693"/>
      <c r="BI32" s="693"/>
      <c r="BJ32" s="693"/>
      <c r="BK32" s="693"/>
      <c r="BL32" s="693"/>
      <c r="BM32" s="694">
        <v>93.7</v>
      </c>
      <c r="BN32" s="693"/>
      <c r="BO32" s="693"/>
      <c r="BP32" s="693"/>
      <c r="BQ32" s="695"/>
      <c r="BR32" s="692">
        <v>98.9</v>
      </c>
      <c r="BS32" s="693"/>
      <c r="BT32" s="693"/>
      <c r="BU32" s="693"/>
      <c r="BV32" s="693"/>
      <c r="BW32" s="693"/>
      <c r="BX32" s="694">
        <v>93.1</v>
      </c>
      <c r="BY32" s="693"/>
      <c r="BZ32" s="693"/>
      <c r="CA32" s="693"/>
      <c r="CB32" s="695"/>
      <c r="CD32" s="684"/>
      <c r="CE32" s="685"/>
      <c r="CF32" s="639" t="s">
        <v>465</v>
      </c>
      <c r="CG32" s="640"/>
      <c r="CH32" s="640"/>
      <c r="CI32" s="640"/>
      <c r="CJ32" s="640"/>
      <c r="CK32" s="640"/>
      <c r="CL32" s="640"/>
      <c r="CM32" s="640"/>
      <c r="CN32" s="640"/>
      <c r="CO32" s="640"/>
      <c r="CP32" s="640"/>
      <c r="CQ32" s="641"/>
      <c r="CR32" s="625" t="s">
        <v>448</v>
      </c>
      <c r="CS32" s="626"/>
      <c r="CT32" s="626"/>
      <c r="CU32" s="626"/>
      <c r="CV32" s="626"/>
      <c r="CW32" s="626"/>
      <c r="CX32" s="626"/>
      <c r="CY32" s="627"/>
      <c r="CZ32" s="663" t="s">
        <v>448</v>
      </c>
      <c r="DA32" s="664"/>
      <c r="DB32" s="664"/>
      <c r="DC32" s="665"/>
      <c r="DD32" s="634" t="s">
        <v>448</v>
      </c>
      <c r="DE32" s="626"/>
      <c r="DF32" s="626"/>
      <c r="DG32" s="626"/>
      <c r="DH32" s="626"/>
      <c r="DI32" s="626"/>
      <c r="DJ32" s="626"/>
      <c r="DK32" s="627"/>
      <c r="DL32" s="634" t="s">
        <v>448</v>
      </c>
      <c r="DM32" s="626"/>
      <c r="DN32" s="626"/>
      <c r="DO32" s="626"/>
      <c r="DP32" s="626"/>
      <c r="DQ32" s="626"/>
      <c r="DR32" s="626"/>
      <c r="DS32" s="626"/>
      <c r="DT32" s="626"/>
      <c r="DU32" s="626"/>
      <c r="DV32" s="627"/>
      <c r="DW32" s="630" t="s">
        <v>448</v>
      </c>
      <c r="DX32" s="657"/>
      <c r="DY32" s="657"/>
      <c r="DZ32" s="657"/>
      <c r="EA32" s="657"/>
      <c r="EB32" s="657"/>
      <c r="EC32" s="658"/>
    </row>
    <row r="33" spans="2:133" ht="11.25" customHeight="1">
      <c r="B33" s="622" t="s">
        <v>197</v>
      </c>
      <c r="C33" s="623"/>
      <c r="D33" s="623"/>
      <c r="E33" s="623"/>
      <c r="F33" s="623"/>
      <c r="G33" s="623"/>
      <c r="H33" s="623"/>
      <c r="I33" s="623"/>
      <c r="J33" s="623"/>
      <c r="K33" s="623"/>
      <c r="L33" s="623"/>
      <c r="M33" s="623"/>
      <c r="N33" s="623"/>
      <c r="O33" s="623"/>
      <c r="P33" s="623"/>
      <c r="Q33" s="624"/>
      <c r="R33" s="625">
        <v>992500</v>
      </c>
      <c r="S33" s="626"/>
      <c r="T33" s="626"/>
      <c r="U33" s="626"/>
      <c r="V33" s="626"/>
      <c r="W33" s="626"/>
      <c r="X33" s="626"/>
      <c r="Y33" s="627"/>
      <c r="Z33" s="628">
        <v>11.1</v>
      </c>
      <c r="AA33" s="628"/>
      <c r="AB33" s="628"/>
      <c r="AC33" s="628"/>
      <c r="AD33" s="629" t="s">
        <v>448</v>
      </c>
      <c r="AE33" s="629"/>
      <c r="AF33" s="629"/>
      <c r="AG33" s="629"/>
      <c r="AH33" s="629"/>
      <c r="AI33" s="629"/>
      <c r="AJ33" s="629"/>
      <c r="AK33" s="629"/>
      <c r="AL33" s="630" t="s">
        <v>448</v>
      </c>
      <c r="AM33" s="631"/>
      <c r="AN33" s="631"/>
      <c r="AO33" s="632"/>
      <c r="AP33" s="174"/>
      <c r="AQ33" s="175"/>
      <c r="AR33" s="365"/>
      <c r="AS33" s="368"/>
      <c r="AT33" s="368"/>
      <c r="AU33" s="368"/>
      <c r="AV33" s="368"/>
      <c r="AW33" s="368"/>
      <c r="AX33" s="368"/>
      <c r="AY33" s="368"/>
      <c r="AZ33" s="368"/>
      <c r="BA33" s="368"/>
      <c r="BB33" s="368"/>
      <c r="BC33" s="368"/>
      <c r="BD33" s="368"/>
      <c r="BE33" s="368"/>
      <c r="BF33" s="368"/>
      <c r="BG33" s="175"/>
      <c r="BH33" s="175"/>
      <c r="BI33" s="175"/>
      <c r="BJ33" s="175"/>
      <c r="BK33" s="175"/>
      <c r="BL33" s="175"/>
      <c r="BM33" s="175"/>
      <c r="BN33" s="175"/>
      <c r="BO33" s="175"/>
      <c r="BP33" s="175"/>
      <c r="BQ33" s="175"/>
      <c r="BR33" s="175"/>
      <c r="BS33" s="175"/>
      <c r="BT33" s="175"/>
      <c r="BU33" s="175"/>
      <c r="BV33" s="175"/>
      <c r="BW33" s="175"/>
      <c r="BX33" s="175"/>
      <c r="BY33" s="175"/>
      <c r="BZ33" s="175"/>
      <c r="CA33" s="175"/>
      <c r="CB33" s="175"/>
      <c r="CD33" s="639" t="s">
        <v>198</v>
      </c>
      <c r="CE33" s="640"/>
      <c r="CF33" s="640"/>
      <c r="CG33" s="640"/>
      <c r="CH33" s="640"/>
      <c r="CI33" s="640"/>
      <c r="CJ33" s="640"/>
      <c r="CK33" s="640"/>
      <c r="CL33" s="640"/>
      <c r="CM33" s="640"/>
      <c r="CN33" s="640"/>
      <c r="CO33" s="640"/>
      <c r="CP33" s="640"/>
      <c r="CQ33" s="641"/>
      <c r="CR33" s="625">
        <v>3945179</v>
      </c>
      <c r="CS33" s="655"/>
      <c r="CT33" s="655"/>
      <c r="CU33" s="655"/>
      <c r="CV33" s="655"/>
      <c r="CW33" s="655"/>
      <c r="CX33" s="655"/>
      <c r="CY33" s="656"/>
      <c r="CZ33" s="663">
        <v>46.8</v>
      </c>
      <c r="DA33" s="664"/>
      <c r="DB33" s="664"/>
      <c r="DC33" s="665"/>
      <c r="DD33" s="634">
        <v>2605386</v>
      </c>
      <c r="DE33" s="655"/>
      <c r="DF33" s="655"/>
      <c r="DG33" s="655"/>
      <c r="DH33" s="655"/>
      <c r="DI33" s="655"/>
      <c r="DJ33" s="655"/>
      <c r="DK33" s="656"/>
      <c r="DL33" s="634">
        <v>2084492</v>
      </c>
      <c r="DM33" s="655"/>
      <c r="DN33" s="655"/>
      <c r="DO33" s="655"/>
      <c r="DP33" s="655"/>
      <c r="DQ33" s="655"/>
      <c r="DR33" s="655"/>
      <c r="DS33" s="655"/>
      <c r="DT33" s="655"/>
      <c r="DU33" s="655"/>
      <c r="DV33" s="656"/>
      <c r="DW33" s="630">
        <v>42.5</v>
      </c>
      <c r="DX33" s="657"/>
      <c r="DY33" s="657"/>
      <c r="DZ33" s="657"/>
      <c r="EA33" s="657"/>
      <c r="EB33" s="657"/>
      <c r="EC33" s="658"/>
    </row>
    <row r="34" spans="2:133" ht="11.25" customHeight="1">
      <c r="B34" s="622" t="s">
        <v>199</v>
      </c>
      <c r="C34" s="623"/>
      <c r="D34" s="623"/>
      <c r="E34" s="623"/>
      <c r="F34" s="623"/>
      <c r="G34" s="623"/>
      <c r="H34" s="623"/>
      <c r="I34" s="623"/>
      <c r="J34" s="623"/>
      <c r="K34" s="623"/>
      <c r="L34" s="623"/>
      <c r="M34" s="623"/>
      <c r="N34" s="623"/>
      <c r="O34" s="623"/>
      <c r="P34" s="623"/>
      <c r="Q34" s="624"/>
      <c r="R34" s="625" t="s">
        <v>448</v>
      </c>
      <c r="S34" s="626"/>
      <c r="T34" s="626"/>
      <c r="U34" s="626"/>
      <c r="V34" s="626"/>
      <c r="W34" s="626"/>
      <c r="X34" s="626"/>
      <c r="Y34" s="627"/>
      <c r="Z34" s="628" t="s">
        <v>448</v>
      </c>
      <c r="AA34" s="628"/>
      <c r="AB34" s="628"/>
      <c r="AC34" s="628"/>
      <c r="AD34" s="629" t="s">
        <v>448</v>
      </c>
      <c r="AE34" s="629"/>
      <c r="AF34" s="629"/>
      <c r="AG34" s="629"/>
      <c r="AH34" s="629"/>
      <c r="AI34" s="629"/>
      <c r="AJ34" s="629"/>
      <c r="AK34" s="629"/>
      <c r="AL34" s="630" t="s">
        <v>448</v>
      </c>
      <c r="AM34" s="631"/>
      <c r="AN34" s="631"/>
      <c r="AO34" s="632"/>
      <c r="AP34" s="176"/>
      <c r="AQ34" s="604" t="s">
        <v>200</v>
      </c>
      <c r="AR34" s="605"/>
      <c r="AS34" s="605"/>
      <c r="AT34" s="605"/>
      <c r="AU34" s="605"/>
      <c r="AV34" s="605"/>
      <c r="AW34" s="605"/>
      <c r="AX34" s="605"/>
      <c r="AY34" s="605"/>
      <c r="AZ34" s="605"/>
      <c r="BA34" s="605"/>
      <c r="BB34" s="605"/>
      <c r="BC34" s="605"/>
      <c r="BD34" s="605"/>
      <c r="BE34" s="605"/>
      <c r="BF34" s="606"/>
      <c r="BG34" s="604" t="s">
        <v>201</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466</v>
      </c>
      <c r="CE34" s="640"/>
      <c r="CF34" s="640"/>
      <c r="CG34" s="640"/>
      <c r="CH34" s="640"/>
      <c r="CI34" s="640"/>
      <c r="CJ34" s="640"/>
      <c r="CK34" s="640"/>
      <c r="CL34" s="640"/>
      <c r="CM34" s="640"/>
      <c r="CN34" s="640"/>
      <c r="CO34" s="640"/>
      <c r="CP34" s="640"/>
      <c r="CQ34" s="641"/>
      <c r="CR34" s="625">
        <v>962585</v>
      </c>
      <c r="CS34" s="626"/>
      <c r="CT34" s="626"/>
      <c r="CU34" s="626"/>
      <c r="CV34" s="626"/>
      <c r="CW34" s="626"/>
      <c r="CX34" s="626"/>
      <c r="CY34" s="627"/>
      <c r="CZ34" s="663">
        <v>11.4</v>
      </c>
      <c r="DA34" s="664"/>
      <c r="DB34" s="664"/>
      <c r="DC34" s="665"/>
      <c r="DD34" s="634">
        <v>807830</v>
      </c>
      <c r="DE34" s="626"/>
      <c r="DF34" s="626"/>
      <c r="DG34" s="626"/>
      <c r="DH34" s="626"/>
      <c r="DI34" s="626"/>
      <c r="DJ34" s="626"/>
      <c r="DK34" s="627"/>
      <c r="DL34" s="634">
        <v>587590</v>
      </c>
      <c r="DM34" s="626"/>
      <c r="DN34" s="626"/>
      <c r="DO34" s="626"/>
      <c r="DP34" s="626"/>
      <c r="DQ34" s="626"/>
      <c r="DR34" s="626"/>
      <c r="DS34" s="626"/>
      <c r="DT34" s="626"/>
      <c r="DU34" s="626"/>
      <c r="DV34" s="627"/>
      <c r="DW34" s="630">
        <v>12</v>
      </c>
      <c r="DX34" s="657"/>
      <c r="DY34" s="657"/>
      <c r="DZ34" s="657"/>
      <c r="EA34" s="657"/>
      <c r="EB34" s="657"/>
      <c r="EC34" s="658"/>
    </row>
    <row r="35" spans="2:133" ht="11.25" customHeight="1">
      <c r="B35" s="622" t="s">
        <v>467</v>
      </c>
      <c r="C35" s="623"/>
      <c r="D35" s="623"/>
      <c r="E35" s="623"/>
      <c r="F35" s="623"/>
      <c r="G35" s="623"/>
      <c r="H35" s="623"/>
      <c r="I35" s="623"/>
      <c r="J35" s="623"/>
      <c r="K35" s="623"/>
      <c r="L35" s="623"/>
      <c r="M35" s="623"/>
      <c r="N35" s="623"/>
      <c r="O35" s="623"/>
      <c r="P35" s="623"/>
      <c r="Q35" s="624"/>
      <c r="R35" s="625">
        <v>211000</v>
      </c>
      <c r="S35" s="626"/>
      <c r="T35" s="626"/>
      <c r="U35" s="626"/>
      <c r="V35" s="626"/>
      <c r="W35" s="626"/>
      <c r="X35" s="626"/>
      <c r="Y35" s="627"/>
      <c r="Z35" s="628">
        <v>2.4</v>
      </c>
      <c r="AA35" s="628"/>
      <c r="AB35" s="628"/>
      <c r="AC35" s="628"/>
      <c r="AD35" s="629" t="s">
        <v>448</v>
      </c>
      <c r="AE35" s="629"/>
      <c r="AF35" s="629"/>
      <c r="AG35" s="629"/>
      <c r="AH35" s="629"/>
      <c r="AI35" s="629"/>
      <c r="AJ35" s="629"/>
      <c r="AK35" s="629"/>
      <c r="AL35" s="630" t="s">
        <v>448</v>
      </c>
      <c r="AM35" s="631"/>
      <c r="AN35" s="631"/>
      <c r="AO35" s="632"/>
      <c r="AP35" s="176"/>
      <c r="AQ35" s="636" t="s">
        <v>468</v>
      </c>
      <c r="AR35" s="637"/>
      <c r="AS35" s="637"/>
      <c r="AT35" s="637"/>
      <c r="AU35" s="637"/>
      <c r="AV35" s="637"/>
      <c r="AW35" s="637"/>
      <c r="AX35" s="637"/>
      <c r="AY35" s="638"/>
      <c r="AZ35" s="614">
        <v>1127502</v>
      </c>
      <c r="BA35" s="615"/>
      <c r="BB35" s="615"/>
      <c r="BC35" s="615"/>
      <c r="BD35" s="615"/>
      <c r="BE35" s="615"/>
      <c r="BF35" s="696"/>
      <c r="BG35" s="636" t="s">
        <v>202</v>
      </c>
      <c r="BH35" s="637"/>
      <c r="BI35" s="637"/>
      <c r="BJ35" s="637"/>
      <c r="BK35" s="637"/>
      <c r="BL35" s="637"/>
      <c r="BM35" s="637"/>
      <c r="BN35" s="637"/>
      <c r="BO35" s="637"/>
      <c r="BP35" s="637"/>
      <c r="BQ35" s="637"/>
      <c r="BR35" s="637"/>
      <c r="BS35" s="637"/>
      <c r="BT35" s="637"/>
      <c r="BU35" s="638"/>
      <c r="BV35" s="614">
        <v>250869</v>
      </c>
      <c r="BW35" s="615"/>
      <c r="BX35" s="615"/>
      <c r="BY35" s="615"/>
      <c r="BZ35" s="615"/>
      <c r="CA35" s="615"/>
      <c r="CB35" s="696"/>
      <c r="CD35" s="639" t="s">
        <v>469</v>
      </c>
      <c r="CE35" s="640"/>
      <c r="CF35" s="640"/>
      <c r="CG35" s="640"/>
      <c r="CH35" s="640"/>
      <c r="CI35" s="640"/>
      <c r="CJ35" s="640"/>
      <c r="CK35" s="640"/>
      <c r="CL35" s="640"/>
      <c r="CM35" s="640"/>
      <c r="CN35" s="640"/>
      <c r="CO35" s="640"/>
      <c r="CP35" s="640"/>
      <c r="CQ35" s="641"/>
      <c r="CR35" s="625">
        <v>91835</v>
      </c>
      <c r="CS35" s="655"/>
      <c r="CT35" s="655"/>
      <c r="CU35" s="655"/>
      <c r="CV35" s="655"/>
      <c r="CW35" s="655"/>
      <c r="CX35" s="655"/>
      <c r="CY35" s="656"/>
      <c r="CZ35" s="663">
        <v>1.1000000000000001</v>
      </c>
      <c r="DA35" s="664"/>
      <c r="DB35" s="664"/>
      <c r="DC35" s="665"/>
      <c r="DD35" s="634">
        <v>83613</v>
      </c>
      <c r="DE35" s="655"/>
      <c r="DF35" s="655"/>
      <c r="DG35" s="655"/>
      <c r="DH35" s="655"/>
      <c r="DI35" s="655"/>
      <c r="DJ35" s="655"/>
      <c r="DK35" s="656"/>
      <c r="DL35" s="634">
        <v>80787</v>
      </c>
      <c r="DM35" s="655"/>
      <c r="DN35" s="655"/>
      <c r="DO35" s="655"/>
      <c r="DP35" s="655"/>
      <c r="DQ35" s="655"/>
      <c r="DR35" s="655"/>
      <c r="DS35" s="655"/>
      <c r="DT35" s="655"/>
      <c r="DU35" s="655"/>
      <c r="DV35" s="656"/>
      <c r="DW35" s="630">
        <v>1.6</v>
      </c>
      <c r="DX35" s="657"/>
      <c r="DY35" s="657"/>
      <c r="DZ35" s="657"/>
      <c r="EA35" s="657"/>
      <c r="EB35" s="657"/>
      <c r="EC35" s="658"/>
    </row>
    <row r="36" spans="2:133" ht="11.25" customHeight="1">
      <c r="B36" s="668" t="s">
        <v>470</v>
      </c>
      <c r="C36" s="669"/>
      <c r="D36" s="669"/>
      <c r="E36" s="669"/>
      <c r="F36" s="669"/>
      <c r="G36" s="669"/>
      <c r="H36" s="669"/>
      <c r="I36" s="669"/>
      <c r="J36" s="669"/>
      <c r="K36" s="669"/>
      <c r="L36" s="669"/>
      <c r="M36" s="669"/>
      <c r="N36" s="669"/>
      <c r="O36" s="669"/>
      <c r="P36" s="669"/>
      <c r="Q36" s="670"/>
      <c r="R36" s="697">
        <v>8942806</v>
      </c>
      <c r="S36" s="698"/>
      <c r="T36" s="698"/>
      <c r="U36" s="698"/>
      <c r="V36" s="698"/>
      <c r="W36" s="698"/>
      <c r="X36" s="698"/>
      <c r="Y36" s="699"/>
      <c r="Z36" s="700">
        <v>100</v>
      </c>
      <c r="AA36" s="700"/>
      <c r="AB36" s="700"/>
      <c r="AC36" s="700"/>
      <c r="AD36" s="701">
        <v>4691627</v>
      </c>
      <c r="AE36" s="701"/>
      <c r="AF36" s="701"/>
      <c r="AG36" s="701"/>
      <c r="AH36" s="701"/>
      <c r="AI36" s="701"/>
      <c r="AJ36" s="701"/>
      <c r="AK36" s="701"/>
      <c r="AL36" s="702">
        <v>100</v>
      </c>
      <c r="AM36" s="694"/>
      <c r="AN36" s="694"/>
      <c r="AO36" s="703"/>
      <c r="AQ36" s="704" t="s">
        <v>471</v>
      </c>
      <c r="AR36" s="705"/>
      <c r="AS36" s="705"/>
      <c r="AT36" s="705"/>
      <c r="AU36" s="705"/>
      <c r="AV36" s="705"/>
      <c r="AW36" s="705"/>
      <c r="AX36" s="705"/>
      <c r="AY36" s="706"/>
      <c r="AZ36" s="625">
        <v>438000</v>
      </c>
      <c r="BA36" s="626"/>
      <c r="BB36" s="626"/>
      <c r="BC36" s="626"/>
      <c r="BD36" s="655"/>
      <c r="BE36" s="655"/>
      <c r="BF36" s="688"/>
      <c r="BG36" s="639" t="s">
        <v>203</v>
      </c>
      <c r="BH36" s="640"/>
      <c r="BI36" s="640"/>
      <c r="BJ36" s="640"/>
      <c r="BK36" s="640"/>
      <c r="BL36" s="640"/>
      <c r="BM36" s="640"/>
      <c r="BN36" s="640"/>
      <c r="BO36" s="640"/>
      <c r="BP36" s="640"/>
      <c r="BQ36" s="640"/>
      <c r="BR36" s="640"/>
      <c r="BS36" s="640"/>
      <c r="BT36" s="640"/>
      <c r="BU36" s="641"/>
      <c r="BV36" s="625">
        <v>247869</v>
      </c>
      <c r="BW36" s="626"/>
      <c r="BX36" s="626"/>
      <c r="BY36" s="626"/>
      <c r="BZ36" s="626"/>
      <c r="CA36" s="626"/>
      <c r="CB36" s="635"/>
      <c r="CD36" s="639" t="s">
        <v>204</v>
      </c>
      <c r="CE36" s="640"/>
      <c r="CF36" s="640"/>
      <c r="CG36" s="640"/>
      <c r="CH36" s="640"/>
      <c r="CI36" s="640"/>
      <c r="CJ36" s="640"/>
      <c r="CK36" s="640"/>
      <c r="CL36" s="640"/>
      <c r="CM36" s="640"/>
      <c r="CN36" s="640"/>
      <c r="CO36" s="640"/>
      <c r="CP36" s="640"/>
      <c r="CQ36" s="641"/>
      <c r="CR36" s="625">
        <v>1366005</v>
      </c>
      <c r="CS36" s="626"/>
      <c r="CT36" s="626"/>
      <c r="CU36" s="626"/>
      <c r="CV36" s="626"/>
      <c r="CW36" s="626"/>
      <c r="CX36" s="626"/>
      <c r="CY36" s="627"/>
      <c r="CZ36" s="663">
        <v>16.2</v>
      </c>
      <c r="DA36" s="664"/>
      <c r="DB36" s="664"/>
      <c r="DC36" s="665"/>
      <c r="DD36" s="634">
        <v>629232</v>
      </c>
      <c r="DE36" s="626"/>
      <c r="DF36" s="626"/>
      <c r="DG36" s="626"/>
      <c r="DH36" s="626"/>
      <c r="DI36" s="626"/>
      <c r="DJ36" s="626"/>
      <c r="DK36" s="627"/>
      <c r="DL36" s="634">
        <v>450394</v>
      </c>
      <c r="DM36" s="626"/>
      <c r="DN36" s="626"/>
      <c r="DO36" s="626"/>
      <c r="DP36" s="626"/>
      <c r="DQ36" s="626"/>
      <c r="DR36" s="626"/>
      <c r="DS36" s="626"/>
      <c r="DT36" s="626"/>
      <c r="DU36" s="626"/>
      <c r="DV36" s="627"/>
      <c r="DW36" s="630">
        <v>9.1999999999999993</v>
      </c>
      <c r="DX36" s="657"/>
      <c r="DY36" s="657"/>
      <c r="DZ36" s="657"/>
      <c r="EA36" s="657"/>
      <c r="EB36" s="657"/>
      <c r="EC36" s="658"/>
    </row>
    <row r="37" spans="2:133" ht="11.25" customHeight="1">
      <c r="AQ37" s="704" t="s">
        <v>472</v>
      </c>
      <c r="AR37" s="705"/>
      <c r="AS37" s="705"/>
      <c r="AT37" s="705"/>
      <c r="AU37" s="705"/>
      <c r="AV37" s="705"/>
      <c r="AW37" s="705"/>
      <c r="AX37" s="705"/>
      <c r="AY37" s="706"/>
      <c r="AZ37" s="625">
        <v>14357</v>
      </c>
      <c r="BA37" s="626"/>
      <c r="BB37" s="626"/>
      <c r="BC37" s="626"/>
      <c r="BD37" s="655"/>
      <c r="BE37" s="655"/>
      <c r="BF37" s="688"/>
      <c r="BG37" s="639" t="s">
        <v>205</v>
      </c>
      <c r="BH37" s="640"/>
      <c r="BI37" s="640"/>
      <c r="BJ37" s="640"/>
      <c r="BK37" s="640"/>
      <c r="BL37" s="640"/>
      <c r="BM37" s="640"/>
      <c r="BN37" s="640"/>
      <c r="BO37" s="640"/>
      <c r="BP37" s="640"/>
      <c r="BQ37" s="640"/>
      <c r="BR37" s="640"/>
      <c r="BS37" s="640"/>
      <c r="BT37" s="640"/>
      <c r="BU37" s="641"/>
      <c r="BV37" s="625">
        <v>2154</v>
      </c>
      <c r="BW37" s="626"/>
      <c r="BX37" s="626"/>
      <c r="BY37" s="626"/>
      <c r="BZ37" s="626"/>
      <c r="CA37" s="626"/>
      <c r="CB37" s="635"/>
      <c r="CD37" s="639" t="s">
        <v>473</v>
      </c>
      <c r="CE37" s="640"/>
      <c r="CF37" s="640"/>
      <c r="CG37" s="640"/>
      <c r="CH37" s="640"/>
      <c r="CI37" s="640"/>
      <c r="CJ37" s="640"/>
      <c r="CK37" s="640"/>
      <c r="CL37" s="640"/>
      <c r="CM37" s="640"/>
      <c r="CN37" s="640"/>
      <c r="CO37" s="640"/>
      <c r="CP37" s="640"/>
      <c r="CQ37" s="641"/>
      <c r="CR37" s="625">
        <v>315288</v>
      </c>
      <c r="CS37" s="655"/>
      <c r="CT37" s="655"/>
      <c r="CU37" s="655"/>
      <c r="CV37" s="655"/>
      <c r="CW37" s="655"/>
      <c r="CX37" s="655"/>
      <c r="CY37" s="656"/>
      <c r="CZ37" s="663">
        <v>3.7</v>
      </c>
      <c r="DA37" s="664"/>
      <c r="DB37" s="664"/>
      <c r="DC37" s="665"/>
      <c r="DD37" s="634">
        <v>259745</v>
      </c>
      <c r="DE37" s="655"/>
      <c r="DF37" s="655"/>
      <c r="DG37" s="655"/>
      <c r="DH37" s="655"/>
      <c r="DI37" s="655"/>
      <c r="DJ37" s="655"/>
      <c r="DK37" s="656"/>
      <c r="DL37" s="634">
        <v>259745</v>
      </c>
      <c r="DM37" s="655"/>
      <c r="DN37" s="655"/>
      <c r="DO37" s="655"/>
      <c r="DP37" s="655"/>
      <c r="DQ37" s="655"/>
      <c r="DR37" s="655"/>
      <c r="DS37" s="655"/>
      <c r="DT37" s="655"/>
      <c r="DU37" s="655"/>
      <c r="DV37" s="656"/>
      <c r="DW37" s="630">
        <v>5.3</v>
      </c>
      <c r="DX37" s="657"/>
      <c r="DY37" s="657"/>
      <c r="DZ37" s="657"/>
      <c r="EA37" s="657"/>
      <c r="EB37" s="657"/>
      <c r="EC37" s="658"/>
    </row>
    <row r="38" spans="2:133" ht="11.25" customHeight="1">
      <c r="AQ38" s="704" t="s">
        <v>474</v>
      </c>
      <c r="AR38" s="705"/>
      <c r="AS38" s="705"/>
      <c r="AT38" s="705"/>
      <c r="AU38" s="705"/>
      <c r="AV38" s="705"/>
      <c r="AW38" s="705"/>
      <c r="AX38" s="705"/>
      <c r="AY38" s="706"/>
      <c r="AZ38" s="625">
        <v>5696</v>
      </c>
      <c r="BA38" s="626"/>
      <c r="BB38" s="626"/>
      <c r="BC38" s="626"/>
      <c r="BD38" s="655"/>
      <c r="BE38" s="655"/>
      <c r="BF38" s="688"/>
      <c r="BG38" s="639" t="s">
        <v>206</v>
      </c>
      <c r="BH38" s="640"/>
      <c r="BI38" s="640"/>
      <c r="BJ38" s="640"/>
      <c r="BK38" s="640"/>
      <c r="BL38" s="640"/>
      <c r="BM38" s="640"/>
      <c r="BN38" s="640"/>
      <c r="BO38" s="640"/>
      <c r="BP38" s="640"/>
      <c r="BQ38" s="640"/>
      <c r="BR38" s="640"/>
      <c r="BS38" s="640"/>
      <c r="BT38" s="640"/>
      <c r="BU38" s="641"/>
      <c r="BV38" s="625">
        <v>3535</v>
      </c>
      <c r="BW38" s="626"/>
      <c r="BX38" s="626"/>
      <c r="BY38" s="626"/>
      <c r="BZ38" s="626"/>
      <c r="CA38" s="626"/>
      <c r="CB38" s="635"/>
      <c r="CD38" s="639" t="s">
        <v>475</v>
      </c>
      <c r="CE38" s="640"/>
      <c r="CF38" s="640"/>
      <c r="CG38" s="640"/>
      <c r="CH38" s="640"/>
      <c r="CI38" s="640"/>
      <c r="CJ38" s="640"/>
      <c r="CK38" s="640"/>
      <c r="CL38" s="640"/>
      <c r="CM38" s="640"/>
      <c r="CN38" s="640"/>
      <c r="CO38" s="640"/>
      <c r="CP38" s="640"/>
      <c r="CQ38" s="641"/>
      <c r="CR38" s="625">
        <v>1121806</v>
      </c>
      <c r="CS38" s="626"/>
      <c r="CT38" s="626"/>
      <c r="CU38" s="626"/>
      <c r="CV38" s="626"/>
      <c r="CW38" s="626"/>
      <c r="CX38" s="626"/>
      <c r="CY38" s="627"/>
      <c r="CZ38" s="663">
        <v>13.3</v>
      </c>
      <c r="DA38" s="664"/>
      <c r="DB38" s="664"/>
      <c r="DC38" s="665"/>
      <c r="DD38" s="634">
        <v>999231</v>
      </c>
      <c r="DE38" s="626"/>
      <c r="DF38" s="626"/>
      <c r="DG38" s="626"/>
      <c r="DH38" s="626"/>
      <c r="DI38" s="626"/>
      <c r="DJ38" s="626"/>
      <c r="DK38" s="627"/>
      <c r="DL38" s="634">
        <v>962241</v>
      </c>
      <c r="DM38" s="626"/>
      <c r="DN38" s="626"/>
      <c r="DO38" s="626"/>
      <c r="DP38" s="626"/>
      <c r="DQ38" s="626"/>
      <c r="DR38" s="626"/>
      <c r="DS38" s="626"/>
      <c r="DT38" s="626"/>
      <c r="DU38" s="626"/>
      <c r="DV38" s="627"/>
      <c r="DW38" s="630">
        <v>19.600000000000001</v>
      </c>
      <c r="DX38" s="657"/>
      <c r="DY38" s="657"/>
      <c r="DZ38" s="657"/>
      <c r="EA38" s="657"/>
      <c r="EB38" s="657"/>
      <c r="EC38" s="658"/>
    </row>
    <row r="39" spans="2:133" ht="11.25" customHeight="1">
      <c r="AQ39" s="704" t="s">
        <v>476</v>
      </c>
      <c r="AR39" s="705"/>
      <c r="AS39" s="705"/>
      <c r="AT39" s="705"/>
      <c r="AU39" s="705"/>
      <c r="AV39" s="705"/>
      <c r="AW39" s="705"/>
      <c r="AX39" s="705"/>
      <c r="AY39" s="706"/>
      <c r="AZ39" s="625">
        <v>1875</v>
      </c>
      <c r="BA39" s="626"/>
      <c r="BB39" s="626"/>
      <c r="BC39" s="626"/>
      <c r="BD39" s="655"/>
      <c r="BE39" s="655"/>
      <c r="BF39" s="688"/>
      <c r="BG39" s="707" t="s">
        <v>477</v>
      </c>
      <c r="BH39" s="708"/>
      <c r="BI39" s="708"/>
      <c r="BJ39" s="708"/>
      <c r="BK39" s="708"/>
      <c r="BL39" s="366"/>
      <c r="BM39" s="640" t="s">
        <v>478</v>
      </c>
      <c r="BN39" s="640"/>
      <c r="BO39" s="640"/>
      <c r="BP39" s="640"/>
      <c r="BQ39" s="640"/>
      <c r="BR39" s="640"/>
      <c r="BS39" s="640"/>
      <c r="BT39" s="640"/>
      <c r="BU39" s="641"/>
      <c r="BV39" s="625">
        <v>95</v>
      </c>
      <c r="BW39" s="626"/>
      <c r="BX39" s="626"/>
      <c r="BY39" s="626"/>
      <c r="BZ39" s="626"/>
      <c r="CA39" s="626"/>
      <c r="CB39" s="635"/>
      <c r="CD39" s="639" t="s">
        <v>479</v>
      </c>
      <c r="CE39" s="640"/>
      <c r="CF39" s="640"/>
      <c r="CG39" s="640"/>
      <c r="CH39" s="640"/>
      <c r="CI39" s="640"/>
      <c r="CJ39" s="640"/>
      <c r="CK39" s="640"/>
      <c r="CL39" s="640"/>
      <c r="CM39" s="640"/>
      <c r="CN39" s="640"/>
      <c r="CO39" s="640"/>
      <c r="CP39" s="640"/>
      <c r="CQ39" s="641"/>
      <c r="CR39" s="625">
        <v>205412</v>
      </c>
      <c r="CS39" s="655"/>
      <c r="CT39" s="655"/>
      <c r="CU39" s="655"/>
      <c r="CV39" s="655"/>
      <c r="CW39" s="655"/>
      <c r="CX39" s="655"/>
      <c r="CY39" s="656"/>
      <c r="CZ39" s="663">
        <v>2.4</v>
      </c>
      <c r="DA39" s="664"/>
      <c r="DB39" s="664"/>
      <c r="DC39" s="665"/>
      <c r="DD39" s="634">
        <v>82000</v>
      </c>
      <c r="DE39" s="655"/>
      <c r="DF39" s="655"/>
      <c r="DG39" s="655"/>
      <c r="DH39" s="655"/>
      <c r="DI39" s="655"/>
      <c r="DJ39" s="655"/>
      <c r="DK39" s="656"/>
      <c r="DL39" s="634" t="s">
        <v>448</v>
      </c>
      <c r="DM39" s="655"/>
      <c r="DN39" s="655"/>
      <c r="DO39" s="655"/>
      <c r="DP39" s="655"/>
      <c r="DQ39" s="655"/>
      <c r="DR39" s="655"/>
      <c r="DS39" s="655"/>
      <c r="DT39" s="655"/>
      <c r="DU39" s="655"/>
      <c r="DV39" s="656"/>
      <c r="DW39" s="630" t="s">
        <v>448</v>
      </c>
      <c r="DX39" s="657"/>
      <c r="DY39" s="657"/>
      <c r="DZ39" s="657"/>
      <c r="EA39" s="657"/>
      <c r="EB39" s="657"/>
      <c r="EC39" s="658"/>
    </row>
    <row r="40" spans="2:133" ht="11.25" customHeight="1">
      <c r="B40" s="365"/>
      <c r="C40" s="365"/>
      <c r="D40" s="365"/>
      <c r="E40" s="365"/>
      <c r="F40" s="365"/>
      <c r="G40" s="365"/>
      <c r="H40" s="365"/>
      <c r="I40" s="365"/>
      <c r="J40" s="365"/>
      <c r="K40" s="365"/>
      <c r="L40" s="365"/>
      <c r="M40" s="365"/>
      <c r="N40" s="365"/>
      <c r="O40" s="365"/>
      <c r="P40" s="365"/>
      <c r="Q40" s="365"/>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Q40" s="704" t="s">
        <v>480</v>
      </c>
      <c r="AR40" s="705"/>
      <c r="AS40" s="705"/>
      <c r="AT40" s="705"/>
      <c r="AU40" s="705"/>
      <c r="AV40" s="705"/>
      <c r="AW40" s="705"/>
      <c r="AX40" s="705"/>
      <c r="AY40" s="706"/>
      <c r="AZ40" s="625">
        <v>130900</v>
      </c>
      <c r="BA40" s="626"/>
      <c r="BB40" s="626"/>
      <c r="BC40" s="626"/>
      <c r="BD40" s="655"/>
      <c r="BE40" s="655"/>
      <c r="BF40" s="688"/>
      <c r="BG40" s="707"/>
      <c r="BH40" s="708"/>
      <c r="BI40" s="708"/>
      <c r="BJ40" s="708"/>
      <c r="BK40" s="708"/>
      <c r="BL40" s="366"/>
      <c r="BM40" s="640" t="s">
        <v>481</v>
      </c>
      <c r="BN40" s="640"/>
      <c r="BO40" s="640"/>
      <c r="BP40" s="640"/>
      <c r="BQ40" s="640"/>
      <c r="BR40" s="640"/>
      <c r="BS40" s="640"/>
      <c r="BT40" s="640"/>
      <c r="BU40" s="641"/>
      <c r="BV40" s="625">
        <v>115</v>
      </c>
      <c r="BW40" s="626"/>
      <c r="BX40" s="626"/>
      <c r="BY40" s="626"/>
      <c r="BZ40" s="626"/>
      <c r="CA40" s="626"/>
      <c r="CB40" s="635"/>
      <c r="CD40" s="639" t="s">
        <v>482</v>
      </c>
      <c r="CE40" s="640"/>
      <c r="CF40" s="640"/>
      <c r="CG40" s="640"/>
      <c r="CH40" s="640"/>
      <c r="CI40" s="640"/>
      <c r="CJ40" s="640"/>
      <c r="CK40" s="640"/>
      <c r="CL40" s="640"/>
      <c r="CM40" s="640"/>
      <c r="CN40" s="640"/>
      <c r="CO40" s="640"/>
      <c r="CP40" s="640"/>
      <c r="CQ40" s="641"/>
      <c r="CR40" s="625">
        <v>197536</v>
      </c>
      <c r="CS40" s="626"/>
      <c r="CT40" s="626"/>
      <c r="CU40" s="626"/>
      <c r="CV40" s="626"/>
      <c r="CW40" s="626"/>
      <c r="CX40" s="626"/>
      <c r="CY40" s="627"/>
      <c r="CZ40" s="663">
        <v>2.2999999999999998</v>
      </c>
      <c r="DA40" s="664"/>
      <c r="DB40" s="664"/>
      <c r="DC40" s="665"/>
      <c r="DD40" s="634">
        <v>3480</v>
      </c>
      <c r="DE40" s="626"/>
      <c r="DF40" s="626"/>
      <c r="DG40" s="626"/>
      <c r="DH40" s="626"/>
      <c r="DI40" s="626"/>
      <c r="DJ40" s="626"/>
      <c r="DK40" s="627"/>
      <c r="DL40" s="634">
        <v>3480</v>
      </c>
      <c r="DM40" s="626"/>
      <c r="DN40" s="626"/>
      <c r="DO40" s="626"/>
      <c r="DP40" s="626"/>
      <c r="DQ40" s="626"/>
      <c r="DR40" s="626"/>
      <c r="DS40" s="626"/>
      <c r="DT40" s="626"/>
      <c r="DU40" s="626"/>
      <c r="DV40" s="627"/>
      <c r="DW40" s="630">
        <v>0.1</v>
      </c>
      <c r="DX40" s="657"/>
      <c r="DY40" s="657"/>
      <c r="DZ40" s="657"/>
      <c r="EA40" s="657"/>
      <c r="EB40" s="657"/>
      <c r="EC40" s="658"/>
    </row>
    <row r="41" spans="2:133" ht="11.25" customHeight="1">
      <c r="B41" s="365"/>
      <c r="C41" s="365"/>
      <c r="D41" s="365"/>
      <c r="E41" s="365"/>
      <c r="F41" s="365"/>
      <c r="G41" s="365"/>
      <c r="H41" s="365"/>
      <c r="I41" s="365"/>
      <c r="J41" s="365"/>
      <c r="K41" s="365"/>
      <c r="L41" s="365"/>
      <c r="M41" s="365"/>
      <c r="N41" s="365"/>
      <c r="O41" s="365"/>
      <c r="P41" s="365"/>
      <c r="Q41" s="365"/>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Q41" s="645" t="s">
        <v>483</v>
      </c>
      <c r="AR41" s="646"/>
      <c r="AS41" s="646"/>
      <c r="AT41" s="646"/>
      <c r="AU41" s="646"/>
      <c r="AV41" s="646"/>
      <c r="AW41" s="646"/>
      <c r="AX41" s="646"/>
      <c r="AY41" s="647"/>
      <c r="AZ41" s="697">
        <v>536674</v>
      </c>
      <c r="BA41" s="698"/>
      <c r="BB41" s="698"/>
      <c r="BC41" s="698"/>
      <c r="BD41" s="693"/>
      <c r="BE41" s="693"/>
      <c r="BF41" s="695"/>
      <c r="BG41" s="709"/>
      <c r="BH41" s="710"/>
      <c r="BI41" s="710"/>
      <c r="BJ41" s="710"/>
      <c r="BK41" s="710"/>
      <c r="BL41" s="367"/>
      <c r="BM41" s="646" t="s">
        <v>484</v>
      </c>
      <c r="BN41" s="646"/>
      <c r="BO41" s="646"/>
      <c r="BP41" s="646"/>
      <c r="BQ41" s="646"/>
      <c r="BR41" s="646"/>
      <c r="BS41" s="646"/>
      <c r="BT41" s="646"/>
      <c r="BU41" s="647"/>
      <c r="BV41" s="697">
        <v>321</v>
      </c>
      <c r="BW41" s="698"/>
      <c r="BX41" s="698"/>
      <c r="BY41" s="698"/>
      <c r="BZ41" s="698"/>
      <c r="CA41" s="698"/>
      <c r="CB41" s="711"/>
      <c r="CD41" s="639" t="s">
        <v>485</v>
      </c>
      <c r="CE41" s="640"/>
      <c r="CF41" s="640"/>
      <c r="CG41" s="640"/>
      <c r="CH41" s="640"/>
      <c r="CI41" s="640"/>
      <c r="CJ41" s="640"/>
      <c r="CK41" s="640"/>
      <c r="CL41" s="640"/>
      <c r="CM41" s="640"/>
      <c r="CN41" s="640"/>
      <c r="CO41" s="640"/>
      <c r="CP41" s="640"/>
      <c r="CQ41" s="641"/>
      <c r="CR41" s="625" t="s">
        <v>458</v>
      </c>
      <c r="CS41" s="655"/>
      <c r="CT41" s="655"/>
      <c r="CU41" s="655"/>
      <c r="CV41" s="655"/>
      <c r="CW41" s="655"/>
      <c r="CX41" s="655"/>
      <c r="CY41" s="656"/>
      <c r="CZ41" s="663" t="s">
        <v>458</v>
      </c>
      <c r="DA41" s="664"/>
      <c r="DB41" s="664"/>
      <c r="DC41" s="665"/>
      <c r="DD41" s="634" t="s">
        <v>458</v>
      </c>
      <c r="DE41" s="655"/>
      <c r="DF41" s="655"/>
      <c r="DG41" s="655"/>
      <c r="DH41" s="655"/>
      <c r="DI41" s="655"/>
      <c r="DJ41" s="655"/>
      <c r="DK41" s="656"/>
      <c r="DL41" s="715"/>
      <c r="DM41" s="716"/>
      <c r="DN41" s="716"/>
      <c r="DO41" s="716"/>
      <c r="DP41" s="716"/>
      <c r="DQ41" s="716"/>
      <c r="DR41" s="716"/>
      <c r="DS41" s="716"/>
      <c r="DT41" s="716"/>
      <c r="DU41" s="716"/>
      <c r="DV41" s="717"/>
      <c r="DW41" s="712"/>
      <c r="DX41" s="713"/>
      <c r="DY41" s="713"/>
      <c r="DZ41" s="713"/>
      <c r="EA41" s="713"/>
      <c r="EB41" s="713"/>
      <c r="EC41" s="714"/>
    </row>
    <row r="42" spans="2:133" ht="11.25" customHeight="1">
      <c r="B42" s="365" t="s">
        <v>207</v>
      </c>
      <c r="C42" s="365"/>
      <c r="D42" s="365"/>
      <c r="E42" s="365"/>
      <c r="F42" s="365"/>
      <c r="G42" s="365"/>
      <c r="H42" s="365"/>
      <c r="I42" s="365"/>
      <c r="J42" s="365"/>
      <c r="K42" s="365"/>
      <c r="L42" s="365"/>
      <c r="M42" s="365"/>
      <c r="N42" s="365"/>
      <c r="O42" s="365"/>
      <c r="P42" s="365"/>
      <c r="Q42" s="365"/>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BV42" s="178"/>
      <c r="BW42" s="178"/>
      <c r="BX42" s="178"/>
      <c r="BY42" s="178"/>
      <c r="BZ42" s="178"/>
      <c r="CA42" s="178"/>
      <c r="CB42" s="178"/>
      <c r="CD42" s="622" t="s">
        <v>208</v>
      </c>
      <c r="CE42" s="623"/>
      <c r="CF42" s="623"/>
      <c r="CG42" s="623"/>
      <c r="CH42" s="623"/>
      <c r="CI42" s="623"/>
      <c r="CJ42" s="623"/>
      <c r="CK42" s="623"/>
      <c r="CL42" s="623"/>
      <c r="CM42" s="623"/>
      <c r="CN42" s="623"/>
      <c r="CO42" s="623"/>
      <c r="CP42" s="623"/>
      <c r="CQ42" s="624"/>
      <c r="CR42" s="625">
        <v>1549694</v>
      </c>
      <c r="CS42" s="626"/>
      <c r="CT42" s="626"/>
      <c r="CU42" s="626"/>
      <c r="CV42" s="626"/>
      <c r="CW42" s="626"/>
      <c r="CX42" s="626"/>
      <c r="CY42" s="627"/>
      <c r="CZ42" s="663">
        <v>18.399999999999999</v>
      </c>
      <c r="DA42" s="718"/>
      <c r="DB42" s="718"/>
      <c r="DC42" s="719"/>
      <c r="DD42" s="634">
        <v>373450</v>
      </c>
      <c r="DE42" s="626"/>
      <c r="DF42" s="626"/>
      <c r="DG42" s="626"/>
      <c r="DH42" s="626"/>
      <c r="DI42" s="626"/>
      <c r="DJ42" s="626"/>
      <c r="DK42" s="627"/>
      <c r="DL42" s="715"/>
      <c r="DM42" s="716"/>
      <c r="DN42" s="716"/>
      <c r="DO42" s="716"/>
      <c r="DP42" s="716"/>
      <c r="DQ42" s="716"/>
      <c r="DR42" s="716"/>
      <c r="DS42" s="716"/>
      <c r="DT42" s="716"/>
      <c r="DU42" s="716"/>
      <c r="DV42" s="717"/>
      <c r="DW42" s="712"/>
      <c r="DX42" s="713"/>
      <c r="DY42" s="713"/>
      <c r="DZ42" s="713"/>
      <c r="EA42" s="713"/>
      <c r="EB42" s="713"/>
      <c r="EC42" s="714"/>
    </row>
    <row r="43" spans="2:133" ht="11.25" customHeight="1">
      <c r="B43" s="179" t="s">
        <v>209</v>
      </c>
      <c r="C43" s="365"/>
      <c r="D43" s="365"/>
      <c r="E43" s="365"/>
      <c r="F43" s="365"/>
      <c r="G43" s="365"/>
      <c r="H43" s="365"/>
      <c r="I43" s="365"/>
      <c r="J43" s="365"/>
      <c r="K43" s="365"/>
      <c r="L43" s="365"/>
      <c r="M43" s="365"/>
      <c r="N43" s="365"/>
      <c r="O43" s="365"/>
      <c r="P43" s="365"/>
      <c r="Q43" s="365"/>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CD43" s="622" t="s">
        <v>486</v>
      </c>
      <c r="CE43" s="623"/>
      <c r="CF43" s="623"/>
      <c r="CG43" s="623"/>
      <c r="CH43" s="623"/>
      <c r="CI43" s="623"/>
      <c r="CJ43" s="623"/>
      <c r="CK43" s="623"/>
      <c r="CL43" s="623"/>
      <c r="CM43" s="623"/>
      <c r="CN43" s="623"/>
      <c r="CO43" s="623"/>
      <c r="CP43" s="623"/>
      <c r="CQ43" s="624"/>
      <c r="CR43" s="625">
        <v>26989</v>
      </c>
      <c r="CS43" s="655"/>
      <c r="CT43" s="655"/>
      <c r="CU43" s="655"/>
      <c r="CV43" s="655"/>
      <c r="CW43" s="655"/>
      <c r="CX43" s="655"/>
      <c r="CY43" s="656"/>
      <c r="CZ43" s="663">
        <v>0.3</v>
      </c>
      <c r="DA43" s="664"/>
      <c r="DB43" s="664"/>
      <c r="DC43" s="665"/>
      <c r="DD43" s="634">
        <v>26989</v>
      </c>
      <c r="DE43" s="655"/>
      <c r="DF43" s="655"/>
      <c r="DG43" s="655"/>
      <c r="DH43" s="655"/>
      <c r="DI43" s="655"/>
      <c r="DJ43" s="655"/>
      <c r="DK43" s="656"/>
      <c r="DL43" s="715"/>
      <c r="DM43" s="716"/>
      <c r="DN43" s="716"/>
      <c r="DO43" s="716"/>
      <c r="DP43" s="716"/>
      <c r="DQ43" s="716"/>
      <c r="DR43" s="716"/>
      <c r="DS43" s="716"/>
      <c r="DT43" s="716"/>
      <c r="DU43" s="716"/>
      <c r="DV43" s="717"/>
      <c r="DW43" s="712"/>
      <c r="DX43" s="713"/>
      <c r="DY43" s="713"/>
      <c r="DZ43" s="713"/>
      <c r="EA43" s="713"/>
      <c r="EB43" s="713"/>
      <c r="EC43" s="714"/>
    </row>
    <row r="44" spans="2:133" ht="11.25" customHeight="1">
      <c r="B44" s="180" t="s">
        <v>210</v>
      </c>
      <c r="CD44" s="731" t="s">
        <v>189</v>
      </c>
      <c r="CE44" s="732"/>
      <c r="CF44" s="622" t="s">
        <v>487</v>
      </c>
      <c r="CG44" s="623"/>
      <c r="CH44" s="623"/>
      <c r="CI44" s="623"/>
      <c r="CJ44" s="623"/>
      <c r="CK44" s="623"/>
      <c r="CL44" s="623"/>
      <c r="CM44" s="623"/>
      <c r="CN44" s="623"/>
      <c r="CO44" s="623"/>
      <c r="CP44" s="623"/>
      <c r="CQ44" s="624"/>
      <c r="CR44" s="625">
        <v>1549694</v>
      </c>
      <c r="CS44" s="626"/>
      <c r="CT44" s="626"/>
      <c r="CU44" s="626"/>
      <c r="CV44" s="626"/>
      <c r="CW44" s="626"/>
      <c r="CX44" s="626"/>
      <c r="CY44" s="627"/>
      <c r="CZ44" s="663">
        <v>18.399999999999999</v>
      </c>
      <c r="DA44" s="718"/>
      <c r="DB44" s="718"/>
      <c r="DC44" s="719"/>
      <c r="DD44" s="634">
        <v>373450</v>
      </c>
      <c r="DE44" s="626"/>
      <c r="DF44" s="626"/>
      <c r="DG44" s="626"/>
      <c r="DH44" s="626"/>
      <c r="DI44" s="626"/>
      <c r="DJ44" s="626"/>
      <c r="DK44" s="627"/>
      <c r="DL44" s="715"/>
      <c r="DM44" s="716"/>
      <c r="DN44" s="716"/>
      <c r="DO44" s="716"/>
      <c r="DP44" s="716"/>
      <c r="DQ44" s="716"/>
      <c r="DR44" s="716"/>
      <c r="DS44" s="716"/>
      <c r="DT44" s="716"/>
      <c r="DU44" s="716"/>
      <c r="DV44" s="717"/>
      <c r="DW44" s="712"/>
      <c r="DX44" s="713"/>
      <c r="DY44" s="713"/>
      <c r="DZ44" s="713"/>
      <c r="EA44" s="713"/>
      <c r="EB44" s="713"/>
      <c r="EC44" s="714"/>
    </row>
    <row r="45" spans="2:133" ht="11.25" customHeight="1">
      <c r="CD45" s="733"/>
      <c r="CE45" s="734"/>
      <c r="CF45" s="622" t="s">
        <v>488</v>
      </c>
      <c r="CG45" s="623"/>
      <c r="CH45" s="623"/>
      <c r="CI45" s="623"/>
      <c r="CJ45" s="623"/>
      <c r="CK45" s="623"/>
      <c r="CL45" s="623"/>
      <c r="CM45" s="623"/>
      <c r="CN45" s="623"/>
      <c r="CO45" s="623"/>
      <c r="CP45" s="623"/>
      <c r="CQ45" s="624"/>
      <c r="CR45" s="625">
        <v>877048</v>
      </c>
      <c r="CS45" s="655"/>
      <c r="CT45" s="655"/>
      <c r="CU45" s="655"/>
      <c r="CV45" s="655"/>
      <c r="CW45" s="655"/>
      <c r="CX45" s="655"/>
      <c r="CY45" s="656"/>
      <c r="CZ45" s="663">
        <v>10.4</v>
      </c>
      <c r="DA45" s="664"/>
      <c r="DB45" s="664"/>
      <c r="DC45" s="665"/>
      <c r="DD45" s="634">
        <v>75926</v>
      </c>
      <c r="DE45" s="655"/>
      <c r="DF45" s="655"/>
      <c r="DG45" s="655"/>
      <c r="DH45" s="655"/>
      <c r="DI45" s="655"/>
      <c r="DJ45" s="655"/>
      <c r="DK45" s="656"/>
      <c r="DL45" s="715"/>
      <c r="DM45" s="716"/>
      <c r="DN45" s="716"/>
      <c r="DO45" s="716"/>
      <c r="DP45" s="716"/>
      <c r="DQ45" s="716"/>
      <c r="DR45" s="716"/>
      <c r="DS45" s="716"/>
      <c r="DT45" s="716"/>
      <c r="DU45" s="716"/>
      <c r="DV45" s="717"/>
      <c r="DW45" s="712"/>
      <c r="DX45" s="713"/>
      <c r="DY45" s="713"/>
      <c r="DZ45" s="713"/>
      <c r="EA45" s="713"/>
      <c r="EB45" s="713"/>
      <c r="EC45" s="714"/>
    </row>
    <row r="46" spans="2:133" ht="11.25" customHeight="1">
      <c r="CD46" s="733"/>
      <c r="CE46" s="734"/>
      <c r="CF46" s="622" t="s">
        <v>489</v>
      </c>
      <c r="CG46" s="623"/>
      <c r="CH46" s="623"/>
      <c r="CI46" s="623"/>
      <c r="CJ46" s="623"/>
      <c r="CK46" s="623"/>
      <c r="CL46" s="623"/>
      <c r="CM46" s="623"/>
      <c r="CN46" s="623"/>
      <c r="CO46" s="623"/>
      <c r="CP46" s="623"/>
      <c r="CQ46" s="624"/>
      <c r="CR46" s="625">
        <v>626092</v>
      </c>
      <c r="CS46" s="626"/>
      <c r="CT46" s="626"/>
      <c r="CU46" s="626"/>
      <c r="CV46" s="626"/>
      <c r="CW46" s="626"/>
      <c r="CX46" s="626"/>
      <c r="CY46" s="627"/>
      <c r="CZ46" s="663">
        <v>7.4</v>
      </c>
      <c r="DA46" s="718"/>
      <c r="DB46" s="718"/>
      <c r="DC46" s="719"/>
      <c r="DD46" s="634">
        <v>292370</v>
      </c>
      <c r="DE46" s="626"/>
      <c r="DF46" s="626"/>
      <c r="DG46" s="626"/>
      <c r="DH46" s="626"/>
      <c r="DI46" s="626"/>
      <c r="DJ46" s="626"/>
      <c r="DK46" s="627"/>
      <c r="DL46" s="715"/>
      <c r="DM46" s="716"/>
      <c r="DN46" s="716"/>
      <c r="DO46" s="716"/>
      <c r="DP46" s="716"/>
      <c r="DQ46" s="716"/>
      <c r="DR46" s="716"/>
      <c r="DS46" s="716"/>
      <c r="DT46" s="716"/>
      <c r="DU46" s="716"/>
      <c r="DV46" s="717"/>
      <c r="DW46" s="712"/>
      <c r="DX46" s="713"/>
      <c r="DY46" s="713"/>
      <c r="DZ46" s="713"/>
      <c r="EA46" s="713"/>
      <c r="EB46" s="713"/>
      <c r="EC46" s="714"/>
    </row>
    <row r="47" spans="2:133" ht="11.25" customHeight="1">
      <c r="CD47" s="733"/>
      <c r="CE47" s="734"/>
      <c r="CF47" s="622" t="s">
        <v>490</v>
      </c>
      <c r="CG47" s="623"/>
      <c r="CH47" s="623"/>
      <c r="CI47" s="623"/>
      <c r="CJ47" s="623"/>
      <c r="CK47" s="623"/>
      <c r="CL47" s="623"/>
      <c r="CM47" s="623"/>
      <c r="CN47" s="623"/>
      <c r="CO47" s="623"/>
      <c r="CP47" s="623"/>
      <c r="CQ47" s="624"/>
      <c r="CR47" s="625" t="s">
        <v>448</v>
      </c>
      <c r="CS47" s="655"/>
      <c r="CT47" s="655"/>
      <c r="CU47" s="655"/>
      <c r="CV47" s="655"/>
      <c r="CW47" s="655"/>
      <c r="CX47" s="655"/>
      <c r="CY47" s="656"/>
      <c r="CZ47" s="663" t="s">
        <v>448</v>
      </c>
      <c r="DA47" s="664"/>
      <c r="DB47" s="664"/>
      <c r="DC47" s="665"/>
      <c r="DD47" s="634" t="s">
        <v>448</v>
      </c>
      <c r="DE47" s="655"/>
      <c r="DF47" s="655"/>
      <c r="DG47" s="655"/>
      <c r="DH47" s="655"/>
      <c r="DI47" s="655"/>
      <c r="DJ47" s="655"/>
      <c r="DK47" s="656"/>
      <c r="DL47" s="715"/>
      <c r="DM47" s="716"/>
      <c r="DN47" s="716"/>
      <c r="DO47" s="716"/>
      <c r="DP47" s="716"/>
      <c r="DQ47" s="716"/>
      <c r="DR47" s="716"/>
      <c r="DS47" s="716"/>
      <c r="DT47" s="716"/>
      <c r="DU47" s="716"/>
      <c r="DV47" s="717"/>
      <c r="DW47" s="712"/>
      <c r="DX47" s="713"/>
      <c r="DY47" s="713"/>
      <c r="DZ47" s="713"/>
      <c r="EA47" s="713"/>
      <c r="EB47" s="713"/>
      <c r="EC47" s="714"/>
    </row>
    <row r="48" spans="2:133">
      <c r="CD48" s="735"/>
      <c r="CE48" s="736"/>
      <c r="CF48" s="622" t="s">
        <v>491</v>
      </c>
      <c r="CG48" s="623"/>
      <c r="CH48" s="623"/>
      <c r="CI48" s="623"/>
      <c r="CJ48" s="623"/>
      <c r="CK48" s="623"/>
      <c r="CL48" s="623"/>
      <c r="CM48" s="623"/>
      <c r="CN48" s="623"/>
      <c r="CO48" s="623"/>
      <c r="CP48" s="623"/>
      <c r="CQ48" s="624"/>
      <c r="CR48" s="625" t="s">
        <v>448</v>
      </c>
      <c r="CS48" s="626"/>
      <c r="CT48" s="626"/>
      <c r="CU48" s="626"/>
      <c r="CV48" s="626"/>
      <c r="CW48" s="626"/>
      <c r="CX48" s="626"/>
      <c r="CY48" s="627"/>
      <c r="CZ48" s="663" t="s">
        <v>448</v>
      </c>
      <c r="DA48" s="718"/>
      <c r="DB48" s="718"/>
      <c r="DC48" s="719"/>
      <c r="DD48" s="634" t="s">
        <v>448</v>
      </c>
      <c r="DE48" s="626"/>
      <c r="DF48" s="626"/>
      <c r="DG48" s="626"/>
      <c r="DH48" s="626"/>
      <c r="DI48" s="626"/>
      <c r="DJ48" s="626"/>
      <c r="DK48" s="627"/>
      <c r="DL48" s="715"/>
      <c r="DM48" s="716"/>
      <c r="DN48" s="716"/>
      <c r="DO48" s="716"/>
      <c r="DP48" s="716"/>
      <c r="DQ48" s="716"/>
      <c r="DR48" s="716"/>
      <c r="DS48" s="716"/>
      <c r="DT48" s="716"/>
      <c r="DU48" s="716"/>
      <c r="DV48" s="717"/>
      <c r="DW48" s="712"/>
      <c r="DX48" s="713"/>
      <c r="DY48" s="713"/>
      <c r="DZ48" s="713"/>
      <c r="EA48" s="713"/>
      <c r="EB48" s="713"/>
      <c r="EC48" s="714"/>
    </row>
    <row r="49" spans="82:133" ht="11.25" customHeight="1">
      <c r="CD49" s="668" t="s">
        <v>492</v>
      </c>
      <c r="CE49" s="669"/>
      <c r="CF49" s="669"/>
      <c r="CG49" s="669"/>
      <c r="CH49" s="669"/>
      <c r="CI49" s="669"/>
      <c r="CJ49" s="669"/>
      <c r="CK49" s="669"/>
      <c r="CL49" s="669"/>
      <c r="CM49" s="669"/>
      <c r="CN49" s="669"/>
      <c r="CO49" s="669"/>
      <c r="CP49" s="669"/>
      <c r="CQ49" s="670"/>
      <c r="CR49" s="697">
        <v>8423802</v>
      </c>
      <c r="CS49" s="693"/>
      <c r="CT49" s="693"/>
      <c r="CU49" s="693"/>
      <c r="CV49" s="693"/>
      <c r="CW49" s="693"/>
      <c r="CX49" s="693"/>
      <c r="CY49" s="720"/>
      <c r="CZ49" s="721">
        <v>100</v>
      </c>
      <c r="DA49" s="722"/>
      <c r="DB49" s="722"/>
      <c r="DC49" s="723"/>
      <c r="DD49" s="724">
        <v>5213379</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row r="51" spans="82:133" hidden="1"/>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Z45:DC45"/>
    <mergeCell ref="DD45:DK45"/>
    <mergeCell ref="DL45:DV45"/>
    <mergeCell ref="DW45:EC45"/>
    <mergeCell ref="CF44:CQ44"/>
    <mergeCell ref="CR44:CY44"/>
    <mergeCell ref="CZ44:DC44"/>
    <mergeCell ref="DD44:DK44"/>
    <mergeCell ref="DL44:DV44"/>
    <mergeCell ref="CF46:CQ46"/>
    <mergeCell ref="CR46:CY46"/>
    <mergeCell ref="CZ46:DC46"/>
    <mergeCell ref="DD46:DK46"/>
    <mergeCell ref="DW42:EC42"/>
    <mergeCell ref="CD43:CQ43"/>
    <mergeCell ref="CR43:CY43"/>
    <mergeCell ref="CZ43:DC43"/>
    <mergeCell ref="DD43:DK43"/>
    <mergeCell ref="DL43:DV43"/>
    <mergeCell ref="DW43:EC43"/>
    <mergeCell ref="CR41:CY41"/>
    <mergeCell ref="CZ41:DC41"/>
    <mergeCell ref="DD41:DK41"/>
    <mergeCell ref="DL41:DV41"/>
    <mergeCell ref="DW41:EC41"/>
    <mergeCell ref="CD42:CQ42"/>
    <mergeCell ref="CR42:CY42"/>
    <mergeCell ref="CZ42:DC42"/>
    <mergeCell ref="DD42:DK42"/>
    <mergeCell ref="DL42:DV42"/>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70" zoomScale="75" zoomScaleNormal="75" zoomScaleSheetLayoutView="70" workbookViewId="0">
      <selection activeCell="Q50" sqref="Q50:U50"/>
    </sheetView>
  </sheetViews>
  <sheetFormatPr defaultColWidth="0" defaultRowHeight="13.5" zeroHeight="1"/>
  <cols>
    <col min="1" max="130" width="2.75" style="223" customWidth="1"/>
    <col min="131" max="131" width="1.625" style="223" customWidth="1"/>
    <col min="132" max="16384" width="9" style="223" hidden="1"/>
  </cols>
  <sheetData>
    <row r="1" spans="1:131" s="186" customFormat="1" ht="11.25" customHeight="1" thickBot="1">
      <c r="A1" s="181"/>
      <c r="B1" s="181"/>
      <c r="C1" s="181"/>
      <c r="D1" s="181"/>
      <c r="E1" s="181"/>
      <c r="F1" s="181"/>
      <c r="G1" s="181"/>
      <c r="H1" s="181"/>
      <c r="I1" s="181"/>
      <c r="J1" s="181"/>
      <c r="K1" s="181"/>
      <c r="L1" s="181"/>
      <c r="M1" s="181"/>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3"/>
      <c r="DQ1" s="184"/>
      <c r="DR1" s="184"/>
      <c r="DS1" s="184"/>
      <c r="DT1" s="184"/>
      <c r="DU1" s="184"/>
      <c r="DV1" s="184"/>
      <c r="DW1" s="184"/>
      <c r="DX1" s="184"/>
      <c r="DY1" s="184"/>
      <c r="DZ1" s="184"/>
      <c r="EA1" s="185"/>
    </row>
    <row r="2" spans="1:131" s="190" customFormat="1" ht="26.25" customHeight="1" thickBot="1">
      <c r="A2" s="187" t="s">
        <v>211</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88"/>
      <c r="CH2" s="188"/>
      <c r="CI2" s="188"/>
      <c r="CJ2" s="188"/>
      <c r="CK2" s="188"/>
      <c r="CL2" s="188"/>
      <c r="CM2" s="188"/>
      <c r="CN2" s="188"/>
      <c r="CO2" s="188"/>
      <c r="CP2" s="188"/>
      <c r="CQ2" s="188"/>
      <c r="CR2" s="188"/>
      <c r="CS2" s="188"/>
      <c r="CT2" s="188"/>
      <c r="CU2" s="188"/>
      <c r="CV2" s="188"/>
      <c r="CW2" s="188"/>
      <c r="CX2" s="188"/>
      <c r="CY2" s="188"/>
      <c r="CZ2" s="188"/>
      <c r="DA2" s="188"/>
      <c r="DB2" s="188"/>
      <c r="DC2" s="188"/>
      <c r="DD2" s="188"/>
      <c r="DE2" s="188"/>
      <c r="DF2" s="188"/>
      <c r="DG2" s="188"/>
      <c r="DH2" s="188"/>
      <c r="DI2" s="188"/>
      <c r="DJ2" s="766" t="s">
        <v>212</v>
      </c>
      <c r="DK2" s="767"/>
      <c r="DL2" s="767"/>
      <c r="DM2" s="767"/>
      <c r="DN2" s="767"/>
      <c r="DO2" s="768"/>
      <c r="DP2" s="188"/>
      <c r="DQ2" s="766" t="s">
        <v>213</v>
      </c>
      <c r="DR2" s="767"/>
      <c r="DS2" s="767"/>
      <c r="DT2" s="767"/>
      <c r="DU2" s="767"/>
      <c r="DV2" s="767"/>
      <c r="DW2" s="767"/>
      <c r="DX2" s="767"/>
      <c r="DY2" s="767"/>
      <c r="DZ2" s="768"/>
      <c r="EA2" s="189"/>
    </row>
    <row r="3" spans="1:131" s="186" customFormat="1" ht="11.25" customHeight="1">
      <c r="A3" s="182"/>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5"/>
    </row>
    <row r="4" spans="1:131" s="193" customFormat="1" ht="26.25" customHeight="1" thickBot="1">
      <c r="A4" s="769" t="s">
        <v>214</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373"/>
      <c r="BA4" s="373"/>
      <c r="BB4" s="373"/>
      <c r="BC4" s="373"/>
      <c r="BD4" s="373"/>
      <c r="BE4" s="191"/>
      <c r="BF4" s="191"/>
      <c r="BG4" s="191"/>
      <c r="BH4" s="191"/>
      <c r="BI4" s="191"/>
      <c r="BJ4" s="191"/>
      <c r="BK4" s="191"/>
      <c r="BL4" s="191"/>
      <c r="BM4" s="191"/>
      <c r="BN4" s="191"/>
      <c r="BO4" s="191"/>
      <c r="BP4" s="191"/>
      <c r="BQ4" s="373" t="s">
        <v>215</v>
      </c>
      <c r="BR4" s="373"/>
      <c r="BS4" s="373"/>
      <c r="BT4" s="373"/>
      <c r="BU4" s="373"/>
      <c r="BV4" s="373"/>
      <c r="BW4" s="373"/>
      <c r="BX4" s="373"/>
      <c r="BY4" s="373"/>
      <c r="BZ4" s="373"/>
      <c r="CA4" s="373"/>
      <c r="CB4" s="373"/>
      <c r="CC4" s="373"/>
      <c r="CD4" s="373"/>
      <c r="CE4" s="373"/>
      <c r="CF4" s="373"/>
      <c r="CG4" s="373"/>
      <c r="CH4" s="373"/>
      <c r="CI4" s="373"/>
      <c r="CJ4" s="373"/>
      <c r="CK4" s="373"/>
      <c r="CL4" s="373"/>
      <c r="CM4" s="373"/>
      <c r="CN4" s="373"/>
      <c r="CO4" s="373"/>
      <c r="CP4" s="373"/>
      <c r="CQ4" s="373"/>
      <c r="CR4" s="373"/>
      <c r="CS4" s="373"/>
      <c r="CT4" s="373"/>
      <c r="CU4" s="373"/>
      <c r="CV4" s="373"/>
      <c r="CW4" s="373"/>
      <c r="CX4" s="373"/>
      <c r="CY4" s="373"/>
      <c r="CZ4" s="373"/>
      <c r="DA4" s="373"/>
      <c r="DB4" s="373"/>
      <c r="DC4" s="373"/>
      <c r="DD4" s="373"/>
      <c r="DE4" s="373"/>
      <c r="DF4" s="373"/>
      <c r="DG4" s="373"/>
      <c r="DH4" s="373"/>
      <c r="DI4" s="373"/>
      <c r="DJ4" s="373"/>
      <c r="DK4" s="373"/>
      <c r="DL4" s="373"/>
      <c r="DM4" s="373"/>
      <c r="DN4" s="373"/>
      <c r="DO4" s="373"/>
      <c r="DP4" s="373"/>
      <c r="DQ4" s="373"/>
      <c r="DR4" s="373"/>
      <c r="DS4" s="373"/>
      <c r="DT4" s="373"/>
      <c r="DU4" s="373"/>
      <c r="DV4" s="373"/>
      <c r="DW4" s="373"/>
      <c r="DX4" s="373"/>
      <c r="DY4" s="373"/>
      <c r="DZ4" s="373"/>
      <c r="EA4" s="192"/>
    </row>
    <row r="5" spans="1:131" s="193" customFormat="1" ht="26.25" customHeight="1">
      <c r="A5" s="760" t="s">
        <v>216</v>
      </c>
      <c r="B5" s="761"/>
      <c r="C5" s="761"/>
      <c r="D5" s="761"/>
      <c r="E5" s="761"/>
      <c r="F5" s="761"/>
      <c r="G5" s="761"/>
      <c r="H5" s="761"/>
      <c r="I5" s="761"/>
      <c r="J5" s="761"/>
      <c r="K5" s="761"/>
      <c r="L5" s="761"/>
      <c r="M5" s="761"/>
      <c r="N5" s="761"/>
      <c r="O5" s="761"/>
      <c r="P5" s="762"/>
      <c r="Q5" s="737" t="s">
        <v>217</v>
      </c>
      <c r="R5" s="738"/>
      <c r="S5" s="738"/>
      <c r="T5" s="738"/>
      <c r="U5" s="739"/>
      <c r="V5" s="737" t="s">
        <v>493</v>
      </c>
      <c r="W5" s="738"/>
      <c r="X5" s="738"/>
      <c r="Y5" s="738"/>
      <c r="Z5" s="739"/>
      <c r="AA5" s="737" t="s">
        <v>494</v>
      </c>
      <c r="AB5" s="738"/>
      <c r="AC5" s="738"/>
      <c r="AD5" s="738"/>
      <c r="AE5" s="738"/>
      <c r="AF5" s="770" t="s">
        <v>495</v>
      </c>
      <c r="AG5" s="738"/>
      <c r="AH5" s="738"/>
      <c r="AI5" s="738"/>
      <c r="AJ5" s="749"/>
      <c r="AK5" s="738" t="s">
        <v>218</v>
      </c>
      <c r="AL5" s="738"/>
      <c r="AM5" s="738"/>
      <c r="AN5" s="738"/>
      <c r="AO5" s="739"/>
      <c r="AP5" s="737" t="s">
        <v>496</v>
      </c>
      <c r="AQ5" s="738"/>
      <c r="AR5" s="738"/>
      <c r="AS5" s="738"/>
      <c r="AT5" s="739"/>
      <c r="AU5" s="737" t="s">
        <v>219</v>
      </c>
      <c r="AV5" s="738"/>
      <c r="AW5" s="738"/>
      <c r="AX5" s="738"/>
      <c r="AY5" s="749"/>
      <c r="AZ5" s="370"/>
      <c r="BA5" s="370"/>
      <c r="BB5" s="370"/>
      <c r="BC5" s="370"/>
      <c r="BD5" s="370"/>
      <c r="BE5" s="194"/>
      <c r="BF5" s="194"/>
      <c r="BG5" s="194"/>
      <c r="BH5" s="194"/>
      <c r="BI5" s="194"/>
      <c r="BJ5" s="194"/>
      <c r="BK5" s="194"/>
      <c r="BL5" s="194"/>
      <c r="BM5" s="194"/>
      <c r="BN5" s="194"/>
      <c r="BO5" s="194"/>
      <c r="BP5" s="194"/>
      <c r="BQ5" s="760" t="s">
        <v>220</v>
      </c>
      <c r="BR5" s="761"/>
      <c r="BS5" s="761"/>
      <c r="BT5" s="761"/>
      <c r="BU5" s="761"/>
      <c r="BV5" s="761"/>
      <c r="BW5" s="761"/>
      <c r="BX5" s="761"/>
      <c r="BY5" s="761"/>
      <c r="BZ5" s="761"/>
      <c r="CA5" s="761"/>
      <c r="CB5" s="761"/>
      <c r="CC5" s="761"/>
      <c r="CD5" s="761"/>
      <c r="CE5" s="761"/>
      <c r="CF5" s="761"/>
      <c r="CG5" s="762"/>
      <c r="CH5" s="737" t="s">
        <v>497</v>
      </c>
      <c r="CI5" s="738"/>
      <c r="CJ5" s="738"/>
      <c r="CK5" s="738"/>
      <c r="CL5" s="739"/>
      <c r="CM5" s="737" t="s">
        <v>498</v>
      </c>
      <c r="CN5" s="738"/>
      <c r="CO5" s="738"/>
      <c r="CP5" s="738"/>
      <c r="CQ5" s="739"/>
      <c r="CR5" s="737" t="s">
        <v>499</v>
      </c>
      <c r="CS5" s="738"/>
      <c r="CT5" s="738"/>
      <c r="CU5" s="738"/>
      <c r="CV5" s="739"/>
      <c r="CW5" s="737" t="s">
        <v>500</v>
      </c>
      <c r="CX5" s="738"/>
      <c r="CY5" s="738"/>
      <c r="CZ5" s="738"/>
      <c r="DA5" s="739"/>
      <c r="DB5" s="737" t="s">
        <v>501</v>
      </c>
      <c r="DC5" s="738"/>
      <c r="DD5" s="738"/>
      <c r="DE5" s="738"/>
      <c r="DF5" s="739"/>
      <c r="DG5" s="743" t="s">
        <v>221</v>
      </c>
      <c r="DH5" s="744"/>
      <c r="DI5" s="744"/>
      <c r="DJ5" s="744"/>
      <c r="DK5" s="745"/>
      <c r="DL5" s="743" t="s">
        <v>502</v>
      </c>
      <c r="DM5" s="744"/>
      <c r="DN5" s="744"/>
      <c r="DO5" s="744"/>
      <c r="DP5" s="745"/>
      <c r="DQ5" s="737" t="s">
        <v>503</v>
      </c>
      <c r="DR5" s="738"/>
      <c r="DS5" s="738"/>
      <c r="DT5" s="738"/>
      <c r="DU5" s="739"/>
      <c r="DV5" s="737" t="s">
        <v>219</v>
      </c>
      <c r="DW5" s="738"/>
      <c r="DX5" s="738"/>
      <c r="DY5" s="738"/>
      <c r="DZ5" s="749"/>
      <c r="EA5" s="192"/>
    </row>
    <row r="6" spans="1:131" s="193" customFormat="1" ht="26.25" customHeight="1" thickBot="1">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373"/>
      <c r="BA6" s="373"/>
      <c r="BB6" s="373"/>
      <c r="BC6" s="373"/>
      <c r="BD6" s="373"/>
      <c r="BE6" s="191"/>
      <c r="BF6" s="191"/>
      <c r="BG6" s="191"/>
      <c r="BH6" s="191"/>
      <c r="BI6" s="191"/>
      <c r="BJ6" s="191"/>
      <c r="BK6" s="191"/>
      <c r="BL6" s="191"/>
      <c r="BM6" s="191"/>
      <c r="BN6" s="191"/>
      <c r="BO6" s="191"/>
      <c r="BP6" s="191"/>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192"/>
    </row>
    <row r="7" spans="1:131" s="193" customFormat="1" ht="26.25" customHeight="1" thickTop="1">
      <c r="A7" s="195">
        <v>1</v>
      </c>
      <c r="B7" s="751" t="s">
        <v>504</v>
      </c>
      <c r="C7" s="752"/>
      <c r="D7" s="752"/>
      <c r="E7" s="752"/>
      <c r="F7" s="752"/>
      <c r="G7" s="752"/>
      <c r="H7" s="752"/>
      <c r="I7" s="752"/>
      <c r="J7" s="752"/>
      <c r="K7" s="752"/>
      <c r="L7" s="752"/>
      <c r="M7" s="752"/>
      <c r="N7" s="752"/>
      <c r="O7" s="752"/>
      <c r="P7" s="753"/>
      <c r="Q7" s="754">
        <v>8943</v>
      </c>
      <c r="R7" s="755"/>
      <c r="S7" s="755"/>
      <c r="T7" s="755"/>
      <c r="U7" s="755"/>
      <c r="V7" s="755">
        <v>8424</v>
      </c>
      <c r="W7" s="755"/>
      <c r="X7" s="755"/>
      <c r="Y7" s="755"/>
      <c r="Z7" s="755"/>
      <c r="AA7" s="755">
        <v>519</v>
      </c>
      <c r="AB7" s="755"/>
      <c r="AC7" s="755"/>
      <c r="AD7" s="755"/>
      <c r="AE7" s="756"/>
      <c r="AF7" s="757">
        <v>447</v>
      </c>
      <c r="AG7" s="758"/>
      <c r="AH7" s="758"/>
      <c r="AI7" s="758"/>
      <c r="AJ7" s="759"/>
      <c r="AK7" s="794">
        <v>302</v>
      </c>
      <c r="AL7" s="795"/>
      <c r="AM7" s="795"/>
      <c r="AN7" s="795"/>
      <c r="AO7" s="795"/>
      <c r="AP7" s="795">
        <v>8112</v>
      </c>
      <c r="AQ7" s="795"/>
      <c r="AR7" s="795"/>
      <c r="AS7" s="795"/>
      <c r="AT7" s="795"/>
      <c r="AU7" s="796"/>
      <c r="AV7" s="796"/>
      <c r="AW7" s="796"/>
      <c r="AX7" s="796"/>
      <c r="AY7" s="797"/>
      <c r="AZ7" s="373"/>
      <c r="BA7" s="373"/>
      <c r="BB7" s="373"/>
      <c r="BC7" s="373"/>
      <c r="BD7" s="373"/>
      <c r="BE7" s="191"/>
      <c r="BF7" s="191"/>
      <c r="BG7" s="191"/>
      <c r="BH7" s="191"/>
      <c r="BI7" s="191"/>
      <c r="BJ7" s="191"/>
      <c r="BK7" s="191"/>
      <c r="BL7" s="191"/>
      <c r="BM7" s="191"/>
      <c r="BN7" s="191"/>
      <c r="BO7" s="191"/>
      <c r="BP7" s="191"/>
      <c r="BQ7" s="196">
        <v>1</v>
      </c>
      <c r="BR7" s="197"/>
      <c r="BS7" s="798" t="s">
        <v>359</v>
      </c>
      <c r="BT7" s="799"/>
      <c r="BU7" s="799"/>
      <c r="BV7" s="799"/>
      <c r="BW7" s="799"/>
      <c r="BX7" s="799"/>
      <c r="BY7" s="799"/>
      <c r="BZ7" s="799"/>
      <c r="CA7" s="799"/>
      <c r="CB7" s="799"/>
      <c r="CC7" s="799"/>
      <c r="CD7" s="799"/>
      <c r="CE7" s="799"/>
      <c r="CF7" s="799"/>
      <c r="CG7" s="800"/>
      <c r="CH7" s="791">
        <v>12</v>
      </c>
      <c r="CI7" s="792"/>
      <c r="CJ7" s="792"/>
      <c r="CK7" s="792"/>
      <c r="CL7" s="793"/>
      <c r="CM7" s="791">
        <v>90</v>
      </c>
      <c r="CN7" s="792"/>
      <c r="CO7" s="792"/>
      <c r="CP7" s="792"/>
      <c r="CQ7" s="793"/>
      <c r="CR7" s="791">
        <v>10</v>
      </c>
      <c r="CS7" s="792"/>
      <c r="CT7" s="792"/>
      <c r="CU7" s="792"/>
      <c r="CV7" s="793"/>
      <c r="CW7" s="791" t="s">
        <v>505</v>
      </c>
      <c r="CX7" s="792"/>
      <c r="CY7" s="792"/>
      <c r="CZ7" s="792"/>
      <c r="DA7" s="793"/>
      <c r="DB7" s="791" t="s">
        <v>505</v>
      </c>
      <c r="DC7" s="792"/>
      <c r="DD7" s="792"/>
      <c r="DE7" s="792"/>
      <c r="DF7" s="793"/>
      <c r="DG7" s="791" t="s">
        <v>505</v>
      </c>
      <c r="DH7" s="792"/>
      <c r="DI7" s="792"/>
      <c r="DJ7" s="792"/>
      <c r="DK7" s="793"/>
      <c r="DL7" s="791" t="s">
        <v>505</v>
      </c>
      <c r="DM7" s="792"/>
      <c r="DN7" s="792"/>
      <c r="DO7" s="792"/>
      <c r="DP7" s="793"/>
      <c r="DQ7" s="791" t="s">
        <v>505</v>
      </c>
      <c r="DR7" s="792"/>
      <c r="DS7" s="792"/>
      <c r="DT7" s="792"/>
      <c r="DU7" s="793"/>
      <c r="DV7" s="772"/>
      <c r="DW7" s="773"/>
      <c r="DX7" s="773"/>
      <c r="DY7" s="773"/>
      <c r="DZ7" s="774"/>
      <c r="EA7" s="192"/>
    </row>
    <row r="8" spans="1:131" s="193" customFormat="1" ht="26.25" customHeight="1">
      <c r="A8" s="198">
        <v>2</v>
      </c>
      <c r="B8" s="775"/>
      <c r="C8" s="776"/>
      <c r="D8" s="776"/>
      <c r="E8" s="776"/>
      <c r="F8" s="776"/>
      <c r="G8" s="776"/>
      <c r="H8" s="776"/>
      <c r="I8" s="776"/>
      <c r="J8" s="776"/>
      <c r="K8" s="776"/>
      <c r="L8" s="776"/>
      <c r="M8" s="776"/>
      <c r="N8" s="776"/>
      <c r="O8" s="776"/>
      <c r="P8" s="777"/>
      <c r="Q8" s="778"/>
      <c r="R8" s="779"/>
      <c r="S8" s="779"/>
      <c r="T8" s="779"/>
      <c r="U8" s="779"/>
      <c r="V8" s="779"/>
      <c r="W8" s="779"/>
      <c r="X8" s="779"/>
      <c r="Y8" s="779"/>
      <c r="Z8" s="779"/>
      <c r="AA8" s="779"/>
      <c r="AB8" s="779"/>
      <c r="AC8" s="779"/>
      <c r="AD8" s="779"/>
      <c r="AE8" s="780"/>
      <c r="AF8" s="781"/>
      <c r="AG8" s="782"/>
      <c r="AH8" s="782"/>
      <c r="AI8" s="782"/>
      <c r="AJ8" s="783"/>
      <c r="AK8" s="784"/>
      <c r="AL8" s="785"/>
      <c r="AM8" s="785"/>
      <c r="AN8" s="785"/>
      <c r="AO8" s="785"/>
      <c r="AP8" s="785"/>
      <c r="AQ8" s="785"/>
      <c r="AR8" s="785"/>
      <c r="AS8" s="785"/>
      <c r="AT8" s="785"/>
      <c r="AU8" s="786"/>
      <c r="AV8" s="786"/>
      <c r="AW8" s="786"/>
      <c r="AX8" s="786"/>
      <c r="AY8" s="787"/>
      <c r="AZ8" s="373"/>
      <c r="BA8" s="373"/>
      <c r="BB8" s="373"/>
      <c r="BC8" s="373"/>
      <c r="BD8" s="373"/>
      <c r="BE8" s="191"/>
      <c r="BF8" s="191"/>
      <c r="BG8" s="191"/>
      <c r="BH8" s="191"/>
      <c r="BI8" s="191"/>
      <c r="BJ8" s="191"/>
      <c r="BK8" s="191"/>
      <c r="BL8" s="191"/>
      <c r="BM8" s="191"/>
      <c r="BN8" s="191"/>
      <c r="BO8" s="191"/>
      <c r="BP8" s="191"/>
      <c r="BQ8" s="199">
        <v>2</v>
      </c>
      <c r="BR8" s="200"/>
      <c r="BS8" s="788"/>
      <c r="BT8" s="789"/>
      <c r="BU8" s="789"/>
      <c r="BV8" s="789"/>
      <c r="BW8" s="789"/>
      <c r="BX8" s="789"/>
      <c r="BY8" s="789"/>
      <c r="BZ8" s="789"/>
      <c r="CA8" s="789"/>
      <c r="CB8" s="789"/>
      <c r="CC8" s="789"/>
      <c r="CD8" s="789"/>
      <c r="CE8" s="789"/>
      <c r="CF8" s="789"/>
      <c r="CG8" s="790"/>
      <c r="CH8" s="801"/>
      <c r="CI8" s="802"/>
      <c r="CJ8" s="802"/>
      <c r="CK8" s="802"/>
      <c r="CL8" s="803"/>
      <c r="CM8" s="801"/>
      <c r="CN8" s="802"/>
      <c r="CO8" s="802"/>
      <c r="CP8" s="802"/>
      <c r="CQ8" s="803"/>
      <c r="CR8" s="801"/>
      <c r="CS8" s="802"/>
      <c r="CT8" s="802"/>
      <c r="CU8" s="802"/>
      <c r="CV8" s="803"/>
      <c r="CW8" s="801"/>
      <c r="CX8" s="802"/>
      <c r="CY8" s="802"/>
      <c r="CZ8" s="802"/>
      <c r="DA8" s="803"/>
      <c r="DB8" s="801"/>
      <c r="DC8" s="802"/>
      <c r="DD8" s="802"/>
      <c r="DE8" s="802"/>
      <c r="DF8" s="803"/>
      <c r="DG8" s="801"/>
      <c r="DH8" s="802"/>
      <c r="DI8" s="802"/>
      <c r="DJ8" s="802"/>
      <c r="DK8" s="803"/>
      <c r="DL8" s="801"/>
      <c r="DM8" s="802"/>
      <c r="DN8" s="802"/>
      <c r="DO8" s="802"/>
      <c r="DP8" s="803"/>
      <c r="DQ8" s="801"/>
      <c r="DR8" s="802"/>
      <c r="DS8" s="802"/>
      <c r="DT8" s="802"/>
      <c r="DU8" s="803"/>
      <c r="DV8" s="804"/>
      <c r="DW8" s="805"/>
      <c r="DX8" s="805"/>
      <c r="DY8" s="805"/>
      <c r="DZ8" s="806"/>
      <c r="EA8" s="192"/>
    </row>
    <row r="9" spans="1:131" s="193" customFormat="1" ht="26.25" customHeight="1">
      <c r="A9" s="198">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373"/>
      <c r="BA9" s="373"/>
      <c r="BB9" s="373"/>
      <c r="BC9" s="373"/>
      <c r="BD9" s="373"/>
      <c r="BE9" s="191"/>
      <c r="BF9" s="191"/>
      <c r="BG9" s="191"/>
      <c r="BH9" s="191"/>
      <c r="BI9" s="191"/>
      <c r="BJ9" s="191"/>
      <c r="BK9" s="191"/>
      <c r="BL9" s="191"/>
      <c r="BM9" s="191"/>
      <c r="BN9" s="191"/>
      <c r="BO9" s="191"/>
      <c r="BP9" s="191"/>
      <c r="BQ9" s="199">
        <v>3</v>
      </c>
      <c r="BR9" s="200"/>
      <c r="BS9" s="788"/>
      <c r="BT9" s="789"/>
      <c r="BU9" s="789"/>
      <c r="BV9" s="789"/>
      <c r="BW9" s="789"/>
      <c r="BX9" s="789"/>
      <c r="BY9" s="789"/>
      <c r="BZ9" s="789"/>
      <c r="CA9" s="789"/>
      <c r="CB9" s="789"/>
      <c r="CC9" s="789"/>
      <c r="CD9" s="789"/>
      <c r="CE9" s="789"/>
      <c r="CF9" s="789"/>
      <c r="CG9" s="790"/>
      <c r="CH9" s="801"/>
      <c r="CI9" s="802"/>
      <c r="CJ9" s="802"/>
      <c r="CK9" s="802"/>
      <c r="CL9" s="803"/>
      <c r="CM9" s="801"/>
      <c r="CN9" s="802"/>
      <c r="CO9" s="802"/>
      <c r="CP9" s="802"/>
      <c r="CQ9" s="803"/>
      <c r="CR9" s="801"/>
      <c r="CS9" s="802"/>
      <c r="CT9" s="802"/>
      <c r="CU9" s="802"/>
      <c r="CV9" s="803"/>
      <c r="CW9" s="801"/>
      <c r="CX9" s="802"/>
      <c r="CY9" s="802"/>
      <c r="CZ9" s="802"/>
      <c r="DA9" s="803"/>
      <c r="DB9" s="801"/>
      <c r="DC9" s="802"/>
      <c r="DD9" s="802"/>
      <c r="DE9" s="802"/>
      <c r="DF9" s="803"/>
      <c r="DG9" s="801"/>
      <c r="DH9" s="802"/>
      <c r="DI9" s="802"/>
      <c r="DJ9" s="802"/>
      <c r="DK9" s="803"/>
      <c r="DL9" s="801"/>
      <c r="DM9" s="802"/>
      <c r="DN9" s="802"/>
      <c r="DO9" s="802"/>
      <c r="DP9" s="803"/>
      <c r="DQ9" s="801"/>
      <c r="DR9" s="802"/>
      <c r="DS9" s="802"/>
      <c r="DT9" s="802"/>
      <c r="DU9" s="803"/>
      <c r="DV9" s="804"/>
      <c r="DW9" s="805"/>
      <c r="DX9" s="805"/>
      <c r="DY9" s="805"/>
      <c r="DZ9" s="806"/>
      <c r="EA9" s="192"/>
    </row>
    <row r="10" spans="1:131" s="193" customFormat="1" ht="26.25" customHeight="1">
      <c r="A10" s="198">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373"/>
      <c r="BA10" s="373"/>
      <c r="BB10" s="373"/>
      <c r="BC10" s="373"/>
      <c r="BD10" s="373"/>
      <c r="BE10" s="191"/>
      <c r="BF10" s="191"/>
      <c r="BG10" s="191"/>
      <c r="BH10" s="191"/>
      <c r="BI10" s="191"/>
      <c r="BJ10" s="191"/>
      <c r="BK10" s="191"/>
      <c r="BL10" s="191"/>
      <c r="BM10" s="191"/>
      <c r="BN10" s="191"/>
      <c r="BO10" s="191"/>
      <c r="BP10" s="191"/>
      <c r="BQ10" s="199">
        <v>4</v>
      </c>
      <c r="BR10" s="200"/>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192"/>
    </row>
    <row r="11" spans="1:131" s="193" customFormat="1" ht="26.25" customHeight="1">
      <c r="A11" s="198">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373"/>
      <c r="BA11" s="373"/>
      <c r="BB11" s="373"/>
      <c r="BC11" s="373"/>
      <c r="BD11" s="373"/>
      <c r="BE11" s="191"/>
      <c r="BF11" s="191"/>
      <c r="BG11" s="191"/>
      <c r="BH11" s="191"/>
      <c r="BI11" s="191"/>
      <c r="BJ11" s="191"/>
      <c r="BK11" s="191"/>
      <c r="BL11" s="191"/>
      <c r="BM11" s="191"/>
      <c r="BN11" s="191"/>
      <c r="BO11" s="191"/>
      <c r="BP11" s="191"/>
      <c r="BQ11" s="199">
        <v>5</v>
      </c>
      <c r="BR11" s="200"/>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192"/>
    </row>
    <row r="12" spans="1:131" s="193" customFormat="1" ht="26.25" customHeight="1">
      <c r="A12" s="198">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373"/>
      <c r="BA12" s="373"/>
      <c r="BB12" s="373"/>
      <c r="BC12" s="373"/>
      <c r="BD12" s="373"/>
      <c r="BE12" s="191"/>
      <c r="BF12" s="191"/>
      <c r="BG12" s="191"/>
      <c r="BH12" s="191"/>
      <c r="BI12" s="191"/>
      <c r="BJ12" s="191"/>
      <c r="BK12" s="191"/>
      <c r="BL12" s="191"/>
      <c r="BM12" s="191"/>
      <c r="BN12" s="191"/>
      <c r="BO12" s="191"/>
      <c r="BP12" s="191"/>
      <c r="BQ12" s="199">
        <v>6</v>
      </c>
      <c r="BR12" s="200"/>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192"/>
    </row>
    <row r="13" spans="1:131" s="193" customFormat="1" ht="26.25" customHeight="1">
      <c r="A13" s="198">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373"/>
      <c r="BA13" s="373"/>
      <c r="BB13" s="373"/>
      <c r="BC13" s="373"/>
      <c r="BD13" s="373"/>
      <c r="BE13" s="191"/>
      <c r="BF13" s="191"/>
      <c r="BG13" s="191"/>
      <c r="BH13" s="191"/>
      <c r="BI13" s="191"/>
      <c r="BJ13" s="191"/>
      <c r="BK13" s="191"/>
      <c r="BL13" s="191"/>
      <c r="BM13" s="191"/>
      <c r="BN13" s="191"/>
      <c r="BO13" s="191"/>
      <c r="BP13" s="191"/>
      <c r="BQ13" s="199">
        <v>7</v>
      </c>
      <c r="BR13" s="200"/>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192"/>
    </row>
    <row r="14" spans="1:131" s="193" customFormat="1" ht="26.25" customHeight="1">
      <c r="A14" s="198">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373"/>
      <c r="BA14" s="373"/>
      <c r="BB14" s="373"/>
      <c r="BC14" s="373"/>
      <c r="BD14" s="373"/>
      <c r="BE14" s="191"/>
      <c r="BF14" s="191"/>
      <c r="BG14" s="191"/>
      <c r="BH14" s="191"/>
      <c r="BI14" s="191"/>
      <c r="BJ14" s="191"/>
      <c r="BK14" s="191"/>
      <c r="BL14" s="191"/>
      <c r="BM14" s="191"/>
      <c r="BN14" s="191"/>
      <c r="BO14" s="191"/>
      <c r="BP14" s="191"/>
      <c r="BQ14" s="199">
        <v>8</v>
      </c>
      <c r="BR14" s="200"/>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192"/>
    </row>
    <row r="15" spans="1:131" s="193" customFormat="1" ht="26.25" customHeight="1">
      <c r="A15" s="198">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373"/>
      <c r="BA15" s="373"/>
      <c r="BB15" s="373"/>
      <c r="BC15" s="373"/>
      <c r="BD15" s="373"/>
      <c r="BE15" s="191"/>
      <c r="BF15" s="191"/>
      <c r="BG15" s="191"/>
      <c r="BH15" s="191"/>
      <c r="BI15" s="191"/>
      <c r="BJ15" s="191"/>
      <c r="BK15" s="191"/>
      <c r="BL15" s="191"/>
      <c r="BM15" s="191"/>
      <c r="BN15" s="191"/>
      <c r="BO15" s="191"/>
      <c r="BP15" s="191"/>
      <c r="BQ15" s="199">
        <v>9</v>
      </c>
      <c r="BR15" s="200"/>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192"/>
    </row>
    <row r="16" spans="1:131" s="193" customFormat="1" ht="26.25" customHeight="1">
      <c r="A16" s="198">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373"/>
      <c r="BA16" s="373"/>
      <c r="BB16" s="373"/>
      <c r="BC16" s="373"/>
      <c r="BD16" s="373"/>
      <c r="BE16" s="191"/>
      <c r="BF16" s="191"/>
      <c r="BG16" s="191"/>
      <c r="BH16" s="191"/>
      <c r="BI16" s="191"/>
      <c r="BJ16" s="191"/>
      <c r="BK16" s="191"/>
      <c r="BL16" s="191"/>
      <c r="BM16" s="191"/>
      <c r="BN16" s="191"/>
      <c r="BO16" s="191"/>
      <c r="BP16" s="191"/>
      <c r="BQ16" s="199">
        <v>10</v>
      </c>
      <c r="BR16" s="200"/>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192"/>
    </row>
    <row r="17" spans="1:131" s="193" customFormat="1" ht="26.25" customHeight="1">
      <c r="A17" s="198">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373"/>
      <c r="BA17" s="373"/>
      <c r="BB17" s="373"/>
      <c r="BC17" s="373"/>
      <c r="BD17" s="373"/>
      <c r="BE17" s="191"/>
      <c r="BF17" s="191"/>
      <c r="BG17" s="191"/>
      <c r="BH17" s="191"/>
      <c r="BI17" s="191"/>
      <c r="BJ17" s="191"/>
      <c r="BK17" s="191"/>
      <c r="BL17" s="191"/>
      <c r="BM17" s="191"/>
      <c r="BN17" s="191"/>
      <c r="BO17" s="191"/>
      <c r="BP17" s="191"/>
      <c r="BQ17" s="199">
        <v>11</v>
      </c>
      <c r="BR17" s="200"/>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192"/>
    </row>
    <row r="18" spans="1:131" s="193" customFormat="1" ht="26.25" customHeight="1">
      <c r="A18" s="198">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373"/>
      <c r="BA18" s="373"/>
      <c r="BB18" s="373"/>
      <c r="BC18" s="373"/>
      <c r="BD18" s="373"/>
      <c r="BE18" s="191"/>
      <c r="BF18" s="191"/>
      <c r="BG18" s="191"/>
      <c r="BH18" s="191"/>
      <c r="BI18" s="191"/>
      <c r="BJ18" s="191"/>
      <c r="BK18" s="191"/>
      <c r="BL18" s="191"/>
      <c r="BM18" s="191"/>
      <c r="BN18" s="191"/>
      <c r="BO18" s="191"/>
      <c r="BP18" s="191"/>
      <c r="BQ18" s="199">
        <v>12</v>
      </c>
      <c r="BR18" s="200"/>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192"/>
    </row>
    <row r="19" spans="1:131" s="193" customFormat="1" ht="26.25" customHeight="1">
      <c r="A19" s="198">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373"/>
      <c r="BA19" s="373"/>
      <c r="BB19" s="373"/>
      <c r="BC19" s="373"/>
      <c r="BD19" s="373"/>
      <c r="BE19" s="191"/>
      <c r="BF19" s="191"/>
      <c r="BG19" s="191"/>
      <c r="BH19" s="191"/>
      <c r="BI19" s="191"/>
      <c r="BJ19" s="191"/>
      <c r="BK19" s="191"/>
      <c r="BL19" s="191"/>
      <c r="BM19" s="191"/>
      <c r="BN19" s="191"/>
      <c r="BO19" s="191"/>
      <c r="BP19" s="191"/>
      <c r="BQ19" s="199">
        <v>13</v>
      </c>
      <c r="BR19" s="200"/>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192"/>
    </row>
    <row r="20" spans="1:131" s="193" customFormat="1" ht="26.25" customHeight="1">
      <c r="A20" s="198">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373"/>
      <c r="BA20" s="373"/>
      <c r="BB20" s="373"/>
      <c r="BC20" s="373"/>
      <c r="BD20" s="373"/>
      <c r="BE20" s="191"/>
      <c r="BF20" s="191"/>
      <c r="BG20" s="191"/>
      <c r="BH20" s="191"/>
      <c r="BI20" s="191"/>
      <c r="BJ20" s="191"/>
      <c r="BK20" s="191"/>
      <c r="BL20" s="191"/>
      <c r="BM20" s="191"/>
      <c r="BN20" s="191"/>
      <c r="BO20" s="191"/>
      <c r="BP20" s="191"/>
      <c r="BQ20" s="199">
        <v>14</v>
      </c>
      <c r="BR20" s="200"/>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192"/>
    </row>
    <row r="21" spans="1:131" s="193" customFormat="1" ht="26.25" customHeight="1" thickBot="1">
      <c r="A21" s="198">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373"/>
      <c r="BA21" s="373"/>
      <c r="BB21" s="373"/>
      <c r="BC21" s="373"/>
      <c r="BD21" s="373"/>
      <c r="BE21" s="191"/>
      <c r="BF21" s="191"/>
      <c r="BG21" s="191"/>
      <c r="BH21" s="191"/>
      <c r="BI21" s="191"/>
      <c r="BJ21" s="191"/>
      <c r="BK21" s="191"/>
      <c r="BL21" s="191"/>
      <c r="BM21" s="191"/>
      <c r="BN21" s="191"/>
      <c r="BO21" s="191"/>
      <c r="BP21" s="191"/>
      <c r="BQ21" s="199">
        <v>15</v>
      </c>
      <c r="BR21" s="200"/>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192"/>
    </row>
    <row r="22" spans="1:131" s="193" customFormat="1" ht="26.25" customHeight="1">
      <c r="A22" s="198">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222</v>
      </c>
      <c r="BA22" s="826"/>
      <c r="BB22" s="826"/>
      <c r="BC22" s="826"/>
      <c r="BD22" s="827"/>
      <c r="BE22" s="191"/>
      <c r="BF22" s="191"/>
      <c r="BG22" s="191"/>
      <c r="BH22" s="191"/>
      <c r="BI22" s="191"/>
      <c r="BJ22" s="191"/>
      <c r="BK22" s="191"/>
      <c r="BL22" s="191"/>
      <c r="BM22" s="191"/>
      <c r="BN22" s="191"/>
      <c r="BO22" s="191"/>
      <c r="BP22" s="191"/>
      <c r="BQ22" s="199">
        <v>16</v>
      </c>
      <c r="BR22" s="200"/>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192"/>
    </row>
    <row r="23" spans="1:131" s="193" customFormat="1" ht="26.25" customHeight="1" thickBot="1">
      <c r="A23" s="201" t="s">
        <v>223</v>
      </c>
      <c r="B23" s="810" t="s">
        <v>224</v>
      </c>
      <c r="C23" s="811"/>
      <c r="D23" s="811"/>
      <c r="E23" s="811"/>
      <c r="F23" s="811"/>
      <c r="G23" s="811"/>
      <c r="H23" s="811"/>
      <c r="I23" s="811"/>
      <c r="J23" s="811"/>
      <c r="K23" s="811"/>
      <c r="L23" s="811"/>
      <c r="M23" s="811"/>
      <c r="N23" s="811"/>
      <c r="O23" s="811"/>
      <c r="P23" s="812"/>
      <c r="Q23" s="813">
        <v>8943</v>
      </c>
      <c r="R23" s="814"/>
      <c r="S23" s="814"/>
      <c r="T23" s="814"/>
      <c r="U23" s="814"/>
      <c r="V23" s="814">
        <v>8424</v>
      </c>
      <c r="W23" s="814"/>
      <c r="X23" s="814"/>
      <c r="Y23" s="814"/>
      <c r="Z23" s="814"/>
      <c r="AA23" s="814">
        <v>519</v>
      </c>
      <c r="AB23" s="814"/>
      <c r="AC23" s="814"/>
      <c r="AD23" s="814"/>
      <c r="AE23" s="815"/>
      <c r="AF23" s="816">
        <v>447</v>
      </c>
      <c r="AG23" s="814"/>
      <c r="AH23" s="814"/>
      <c r="AI23" s="814"/>
      <c r="AJ23" s="817"/>
      <c r="AK23" s="818"/>
      <c r="AL23" s="819"/>
      <c r="AM23" s="819"/>
      <c r="AN23" s="819"/>
      <c r="AO23" s="819"/>
      <c r="AP23" s="814">
        <v>8112</v>
      </c>
      <c r="AQ23" s="814"/>
      <c r="AR23" s="814"/>
      <c r="AS23" s="814"/>
      <c r="AT23" s="814"/>
      <c r="AU23" s="820"/>
      <c r="AV23" s="820"/>
      <c r="AW23" s="820"/>
      <c r="AX23" s="820"/>
      <c r="AY23" s="821"/>
      <c r="AZ23" s="829" t="s">
        <v>506</v>
      </c>
      <c r="BA23" s="830"/>
      <c r="BB23" s="830"/>
      <c r="BC23" s="830"/>
      <c r="BD23" s="831"/>
      <c r="BE23" s="191"/>
      <c r="BF23" s="191"/>
      <c r="BG23" s="191"/>
      <c r="BH23" s="191"/>
      <c r="BI23" s="191"/>
      <c r="BJ23" s="191"/>
      <c r="BK23" s="191"/>
      <c r="BL23" s="191"/>
      <c r="BM23" s="191"/>
      <c r="BN23" s="191"/>
      <c r="BO23" s="191"/>
      <c r="BP23" s="191"/>
      <c r="BQ23" s="199">
        <v>17</v>
      </c>
      <c r="BR23" s="200"/>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192"/>
    </row>
    <row r="24" spans="1:131" s="193" customFormat="1" ht="26.25" customHeight="1">
      <c r="A24" s="828" t="s">
        <v>507</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373"/>
      <c r="BA24" s="373"/>
      <c r="BB24" s="373"/>
      <c r="BC24" s="373"/>
      <c r="BD24" s="373"/>
      <c r="BE24" s="191"/>
      <c r="BF24" s="191"/>
      <c r="BG24" s="191"/>
      <c r="BH24" s="191"/>
      <c r="BI24" s="191"/>
      <c r="BJ24" s="191"/>
      <c r="BK24" s="191"/>
      <c r="BL24" s="191"/>
      <c r="BM24" s="191"/>
      <c r="BN24" s="191"/>
      <c r="BO24" s="191"/>
      <c r="BP24" s="191"/>
      <c r="BQ24" s="199">
        <v>18</v>
      </c>
      <c r="BR24" s="200"/>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192"/>
    </row>
    <row r="25" spans="1:131" s="186" customFormat="1" ht="26.25" customHeight="1" thickBot="1">
      <c r="A25" s="769" t="s">
        <v>225</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373"/>
      <c r="BK25" s="373"/>
      <c r="BL25" s="373"/>
      <c r="BM25" s="373"/>
      <c r="BN25" s="373"/>
      <c r="BO25" s="202"/>
      <c r="BP25" s="202"/>
      <c r="BQ25" s="199">
        <v>19</v>
      </c>
      <c r="BR25" s="200"/>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85"/>
    </row>
    <row r="26" spans="1:131" s="186" customFormat="1" ht="26.25" customHeight="1">
      <c r="A26" s="760" t="s">
        <v>216</v>
      </c>
      <c r="B26" s="761"/>
      <c r="C26" s="761"/>
      <c r="D26" s="761"/>
      <c r="E26" s="761"/>
      <c r="F26" s="761"/>
      <c r="G26" s="761"/>
      <c r="H26" s="761"/>
      <c r="I26" s="761"/>
      <c r="J26" s="761"/>
      <c r="K26" s="761"/>
      <c r="L26" s="761"/>
      <c r="M26" s="761"/>
      <c r="N26" s="761"/>
      <c r="O26" s="761"/>
      <c r="P26" s="762"/>
      <c r="Q26" s="737" t="s">
        <v>508</v>
      </c>
      <c r="R26" s="738"/>
      <c r="S26" s="738"/>
      <c r="T26" s="738"/>
      <c r="U26" s="739"/>
      <c r="V26" s="737" t="s">
        <v>509</v>
      </c>
      <c r="W26" s="738"/>
      <c r="X26" s="738"/>
      <c r="Y26" s="738"/>
      <c r="Z26" s="739"/>
      <c r="AA26" s="737" t="s">
        <v>510</v>
      </c>
      <c r="AB26" s="738"/>
      <c r="AC26" s="738"/>
      <c r="AD26" s="738"/>
      <c r="AE26" s="738"/>
      <c r="AF26" s="832" t="s">
        <v>511</v>
      </c>
      <c r="AG26" s="833"/>
      <c r="AH26" s="833"/>
      <c r="AI26" s="833"/>
      <c r="AJ26" s="834"/>
      <c r="AK26" s="738" t="s">
        <v>512</v>
      </c>
      <c r="AL26" s="738"/>
      <c r="AM26" s="738"/>
      <c r="AN26" s="738"/>
      <c r="AO26" s="739"/>
      <c r="AP26" s="737" t="s">
        <v>513</v>
      </c>
      <c r="AQ26" s="738"/>
      <c r="AR26" s="738"/>
      <c r="AS26" s="738"/>
      <c r="AT26" s="739"/>
      <c r="AU26" s="737" t="s">
        <v>514</v>
      </c>
      <c r="AV26" s="738"/>
      <c r="AW26" s="738"/>
      <c r="AX26" s="738"/>
      <c r="AY26" s="739"/>
      <c r="AZ26" s="737" t="s">
        <v>226</v>
      </c>
      <c r="BA26" s="738"/>
      <c r="BB26" s="738"/>
      <c r="BC26" s="738"/>
      <c r="BD26" s="739"/>
      <c r="BE26" s="737" t="s">
        <v>219</v>
      </c>
      <c r="BF26" s="738"/>
      <c r="BG26" s="738"/>
      <c r="BH26" s="738"/>
      <c r="BI26" s="749"/>
      <c r="BJ26" s="373"/>
      <c r="BK26" s="373"/>
      <c r="BL26" s="373"/>
      <c r="BM26" s="373"/>
      <c r="BN26" s="373"/>
      <c r="BO26" s="202"/>
      <c r="BP26" s="202"/>
      <c r="BQ26" s="199">
        <v>20</v>
      </c>
      <c r="BR26" s="200"/>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85"/>
    </row>
    <row r="27" spans="1:131" s="186" customFormat="1" ht="26.25" customHeight="1" thickBot="1">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373"/>
      <c r="BK27" s="373"/>
      <c r="BL27" s="373"/>
      <c r="BM27" s="373"/>
      <c r="BN27" s="373"/>
      <c r="BO27" s="202"/>
      <c r="BP27" s="202"/>
      <c r="BQ27" s="199">
        <v>21</v>
      </c>
      <c r="BR27" s="200"/>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85"/>
    </row>
    <row r="28" spans="1:131" s="186" customFormat="1" ht="26.25" customHeight="1" thickTop="1">
      <c r="A28" s="203">
        <v>1</v>
      </c>
      <c r="B28" s="751" t="s">
        <v>515</v>
      </c>
      <c r="C28" s="752"/>
      <c r="D28" s="752"/>
      <c r="E28" s="752"/>
      <c r="F28" s="752"/>
      <c r="G28" s="752"/>
      <c r="H28" s="752"/>
      <c r="I28" s="752"/>
      <c r="J28" s="752"/>
      <c r="K28" s="752"/>
      <c r="L28" s="752"/>
      <c r="M28" s="752"/>
      <c r="N28" s="752"/>
      <c r="O28" s="752"/>
      <c r="P28" s="753"/>
      <c r="Q28" s="842">
        <v>2135</v>
      </c>
      <c r="R28" s="843"/>
      <c r="S28" s="843"/>
      <c r="T28" s="843"/>
      <c r="U28" s="843"/>
      <c r="V28" s="843">
        <v>1884</v>
      </c>
      <c r="W28" s="843"/>
      <c r="X28" s="843"/>
      <c r="Y28" s="843"/>
      <c r="Z28" s="843"/>
      <c r="AA28" s="843">
        <v>251</v>
      </c>
      <c r="AB28" s="843"/>
      <c r="AC28" s="843"/>
      <c r="AD28" s="843"/>
      <c r="AE28" s="844"/>
      <c r="AF28" s="845">
        <v>251</v>
      </c>
      <c r="AG28" s="843"/>
      <c r="AH28" s="843"/>
      <c r="AI28" s="843"/>
      <c r="AJ28" s="846"/>
      <c r="AK28" s="847">
        <v>201</v>
      </c>
      <c r="AL28" s="838"/>
      <c r="AM28" s="838"/>
      <c r="AN28" s="838"/>
      <c r="AO28" s="838"/>
      <c r="AP28" s="838" t="s">
        <v>505</v>
      </c>
      <c r="AQ28" s="838"/>
      <c r="AR28" s="838"/>
      <c r="AS28" s="838"/>
      <c r="AT28" s="838"/>
      <c r="AU28" s="838" t="s">
        <v>505</v>
      </c>
      <c r="AV28" s="838"/>
      <c r="AW28" s="838"/>
      <c r="AX28" s="838"/>
      <c r="AY28" s="838"/>
      <c r="AZ28" s="839" t="s">
        <v>505</v>
      </c>
      <c r="BA28" s="839"/>
      <c r="BB28" s="839"/>
      <c r="BC28" s="839"/>
      <c r="BD28" s="839"/>
      <c r="BE28" s="840"/>
      <c r="BF28" s="840"/>
      <c r="BG28" s="840"/>
      <c r="BH28" s="840"/>
      <c r="BI28" s="841"/>
      <c r="BJ28" s="373"/>
      <c r="BK28" s="373"/>
      <c r="BL28" s="373"/>
      <c r="BM28" s="373"/>
      <c r="BN28" s="373"/>
      <c r="BO28" s="202"/>
      <c r="BP28" s="202"/>
      <c r="BQ28" s="199">
        <v>22</v>
      </c>
      <c r="BR28" s="200"/>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85"/>
    </row>
    <row r="29" spans="1:131" s="186" customFormat="1" ht="26.25" customHeight="1">
      <c r="A29" s="203">
        <v>2</v>
      </c>
      <c r="B29" s="775" t="s">
        <v>516</v>
      </c>
      <c r="C29" s="776"/>
      <c r="D29" s="776"/>
      <c r="E29" s="776"/>
      <c r="F29" s="776"/>
      <c r="G29" s="776"/>
      <c r="H29" s="776"/>
      <c r="I29" s="776"/>
      <c r="J29" s="776"/>
      <c r="K29" s="776"/>
      <c r="L29" s="776"/>
      <c r="M29" s="776"/>
      <c r="N29" s="776"/>
      <c r="O29" s="776"/>
      <c r="P29" s="777"/>
      <c r="Q29" s="778">
        <v>1906</v>
      </c>
      <c r="R29" s="779"/>
      <c r="S29" s="779"/>
      <c r="T29" s="779"/>
      <c r="U29" s="779"/>
      <c r="V29" s="779">
        <v>1838</v>
      </c>
      <c r="W29" s="779"/>
      <c r="X29" s="779"/>
      <c r="Y29" s="779"/>
      <c r="Z29" s="779"/>
      <c r="AA29" s="779">
        <v>68</v>
      </c>
      <c r="AB29" s="779"/>
      <c r="AC29" s="779"/>
      <c r="AD29" s="779"/>
      <c r="AE29" s="780"/>
      <c r="AF29" s="781">
        <v>68</v>
      </c>
      <c r="AG29" s="782"/>
      <c r="AH29" s="782"/>
      <c r="AI29" s="782"/>
      <c r="AJ29" s="783"/>
      <c r="AK29" s="850">
        <v>275</v>
      </c>
      <c r="AL29" s="851"/>
      <c r="AM29" s="851"/>
      <c r="AN29" s="851"/>
      <c r="AO29" s="851"/>
      <c r="AP29" s="851" t="s">
        <v>505</v>
      </c>
      <c r="AQ29" s="851"/>
      <c r="AR29" s="851"/>
      <c r="AS29" s="851"/>
      <c r="AT29" s="851"/>
      <c r="AU29" s="851" t="s">
        <v>505</v>
      </c>
      <c r="AV29" s="851"/>
      <c r="AW29" s="851"/>
      <c r="AX29" s="851"/>
      <c r="AY29" s="851"/>
      <c r="AZ29" s="852" t="s">
        <v>505</v>
      </c>
      <c r="BA29" s="852"/>
      <c r="BB29" s="852"/>
      <c r="BC29" s="852"/>
      <c r="BD29" s="852"/>
      <c r="BE29" s="848"/>
      <c r="BF29" s="848"/>
      <c r="BG29" s="848"/>
      <c r="BH29" s="848"/>
      <c r="BI29" s="849"/>
      <c r="BJ29" s="373"/>
      <c r="BK29" s="373"/>
      <c r="BL29" s="373"/>
      <c r="BM29" s="373"/>
      <c r="BN29" s="373"/>
      <c r="BO29" s="202"/>
      <c r="BP29" s="202"/>
      <c r="BQ29" s="199">
        <v>23</v>
      </c>
      <c r="BR29" s="200"/>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85"/>
    </row>
    <row r="30" spans="1:131" s="186" customFormat="1" ht="26.25" customHeight="1">
      <c r="A30" s="203">
        <v>3</v>
      </c>
      <c r="B30" s="775" t="s">
        <v>517</v>
      </c>
      <c r="C30" s="776"/>
      <c r="D30" s="776"/>
      <c r="E30" s="776"/>
      <c r="F30" s="776"/>
      <c r="G30" s="776"/>
      <c r="H30" s="776"/>
      <c r="I30" s="776"/>
      <c r="J30" s="776"/>
      <c r="K30" s="776"/>
      <c r="L30" s="776"/>
      <c r="M30" s="776"/>
      <c r="N30" s="776"/>
      <c r="O30" s="776"/>
      <c r="P30" s="777"/>
      <c r="Q30" s="778">
        <v>170</v>
      </c>
      <c r="R30" s="779"/>
      <c r="S30" s="779"/>
      <c r="T30" s="779"/>
      <c r="U30" s="779"/>
      <c r="V30" s="779">
        <v>167</v>
      </c>
      <c r="W30" s="779"/>
      <c r="X30" s="779"/>
      <c r="Y30" s="779"/>
      <c r="Z30" s="779"/>
      <c r="AA30" s="779">
        <v>3</v>
      </c>
      <c r="AB30" s="779"/>
      <c r="AC30" s="779"/>
      <c r="AD30" s="779"/>
      <c r="AE30" s="780"/>
      <c r="AF30" s="781">
        <v>3</v>
      </c>
      <c r="AG30" s="782"/>
      <c r="AH30" s="782"/>
      <c r="AI30" s="782"/>
      <c r="AJ30" s="783"/>
      <c r="AK30" s="850">
        <v>72</v>
      </c>
      <c r="AL30" s="851"/>
      <c r="AM30" s="851"/>
      <c r="AN30" s="851"/>
      <c r="AO30" s="851"/>
      <c r="AP30" s="851" t="s">
        <v>505</v>
      </c>
      <c r="AQ30" s="851"/>
      <c r="AR30" s="851"/>
      <c r="AS30" s="851"/>
      <c r="AT30" s="851"/>
      <c r="AU30" s="851" t="s">
        <v>505</v>
      </c>
      <c r="AV30" s="851"/>
      <c r="AW30" s="851"/>
      <c r="AX30" s="851"/>
      <c r="AY30" s="851"/>
      <c r="AZ30" s="852" t="s">
        <v>505</v>
      </c>
      <c r="BA30" s="852"/>
      <c r="BB30" s="852"/>
      <c r="BC30" s="852"/>
      <c r="BD30" s="852"/>
      <c r="BE30" s="848"/>
      <c r="BF30" s="848"/>
      <c r="BG30" s="848"/>
      <c r="BH30" s="848"/>
      <c r="BI30" s="849"/>
      <c r="BJ30" s="373"/>
      <c r="BK30" s="373"/>
      <c r="BL30" s="373"/>
      <c r="BM30" s="373"/>
      <c r="BN30" s="373"/>
      <c r="BO30" s="202"/>
      <c r="BP30" s="202"/>
      <c r="BQ30" s="199">
        <v>24</v>
      </c>
      <c r="BR30" s="200"/>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85"/>
    </row>
    <row r="31" spans="1:131" s="186" customFormat="1" ht="26.25" customHeight="1">
      <c r="A31" s="203">
        <v>4</v>
      </c>
      <c r="B31" s="775" t="s">
        <v>518</v>
      </c>
      <c r="C31" s="776"/>
      <c r="D31" s="776"/>
      <c r="E31" s="776"/>
      <c r="F31" s="776"/>
      <c r="G31" s="776"/>
      <c r="H31" s="776"/>
      <c r="I31" s="776"/>
      <c r="J31" s="776"/>
      <c r="K31" s="776"/>
      <c r="L31" s="776"/>
      <c r="M31" s="776"/>
      <c r="N31" s="776"/>
      <c r="O31" s="776"/>
      <c r="P31" s="777"/>
      <c r="Q31" s="778">
        <v>304</v>
      </c>
      <c r="R31" s="779"/>
      <c r="S31" s="779"/>
      <c r="T31" s="779"/>
      <c r="U31" s="779"/>
      <c r="V31" s="779">
        <v>252</v>
      </c>
      <c r="W31" s="779"/>
      <c r="X31" s="779"/>
      <c r="Y31" s="779"/>
      <c r="Z31" s="779"/>
      <c r="AA31" s="779">
        <v>52</v>
      </c>
      <c r="AB31" s="779"/>
      <c r="AC31" s="779"/>
      <c r="AD31" s="779"/>
      <c r="AE31" s="780"/>
      <c r="AF31" s="781">
        <v>399</v>
      </c>
      <c r="AG31" s="782"/>
      <c r="AH31" s="782"/>
      <c r="AI31" s="782"/>
      <c r="AJ31" s="783"/>
      <c r="AK31" s="850">
        <v>6</v>
      </c>
      <c r="AL31" s="851"/>
      <c r="AM31" s="851"/>
      <c r="AN31" s="851"/>
      <c r="AO31" s="851"/>
      <c r="AP31" s="851">
        <v>1188</v>
      </c>
      <c r="AQ31" s="851"/>
      <c r="AR31" s="851"/>
      <c r="AS31" s="851"/>
      <c r="AT31" s="851"/>
      <c r="AU31" s="851">
        <v>49</v>
      </c>
      <c r="AV31" s="851"/>
      <c r="AW31" s="851"/>
      <c r="AX31" s="851"/>
      <c r="AY31" s="851"/>
      <c r="AZ31" s="852" t="s">
        <v>505</v>
      </c>
      <c r="BA31" s="852"/>
      <c r="BB31" s="852"/>
      <c r="BC31" s="852"/>
      <c r="BD31" s="852"/>
      <c r="BE31" s="848" t="s">
        <v>519</v>
      </c>
      <c r="BF31" s="848"/>
      <c r="BG31" s="848"/>
      <c r="BH31" s="848"/>
      <c r="BI31" s="849"/>
      <c r="BJ31" s="373"/>
      <c r="BK31" s="373"/>
      <c r="BL31" s="373"/>
      <c r="BM31" s="373"/>
      <c r="BN31" s="373"/>
      <c r="BO31" s="202"/>
      <c r="BP31" s="202"/>
      <c r="BQ31" s="199">
        <v>25</v>
      </c>
      <c r="BR31" s="200"/>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85"/>
    </row>
    <row r="32" spans="1:131" s="186" customFormat="1" ht="26.25" customHeight="1">
      <c r="A32" s="203">
        <v>5</v>
      </c>
      <c r="B32" s="775" t="s">
        <v>520</v>
      </c>
      <c r="C32" s="776"/>
      <c r="D32" s="776"/>
      <c r="E32" s="776"/>
      <c r="F32" s="776"/>
      <c r="G32" s="776"/>
      <c r="H32" s="776"/>
      <c r="I32" s="776"/>
      <c r="J32" s="776"/>
      <c r="K32" s="776"/>
      <c r="L32" s="776"/>
      <c r="M32" s="776"/>
      <c r="N32" s="776"/>
      <c r="O32" s="776"/>
      <c r="P32" s="777"/>
      <c r="Q32" s="778">
        <v>316</v>
      </c>
      <c r="R32" s="779"/>
      <c r="S32" s="779"/>
      <c r="T32" s="779"/>
      <c r="U32" s="779"/>
      <c r="V32" s="779">
        <v>261</v>
      </c>
      <c r="W32" s="779"/>
      <c r="X32" s="779"/>
      <c r="Y32" s="779"/>
      <c r="Z32" s="779"/>
      <c r="AA32" s="779">
        <v>55</v>
      </c>
      <c r="AB32" s="779"/>
      <c r="AC32" s="779"/>
      <c r="AD32" s="779"/>
      <c r="AE32" s="780"/>
      <c r="AF32" s="781">
        <v>55</v>
      </c>
      <c r="AG32" s="782"/>
      <c r="AH32" s="782"/>
      <c r="AI32" s="782"/>
      <c r="AJ32" s="783"/>
      <c r="AK32" s="850">
        <v>14</v>
      </c>
      <c r="AL32" s="851"/>
      <c r="AM32" s="851"/>
      <c r="AN32" s="851"/>
      <c r="AO32" s="851"/>
      <c r="AP32" s="851">
        <v>415</v>
      </c>
      <c r="AQ32" s="851"/>
      <c r="AR32" s="851"/>
      <c r="AS32" s="851"/>
      <c r="AT32" s="851"/>
      <c r="AU32" s="851">
        <v>214</v>
      </c>
      <c r="AV32" s="851"/>
      <c r="AW32" s="851"/>
      <c r="AX32" s="851"/>
      <c r="AY32" s="851"/>
      <c r="AZ32" s="852" t="s">
        <v>521</v>
      </c>
      <c r="BA32" s="852"/>
      <c r="BB32" s="852"/>
      <c r="BC32" s="852"/>
      <c r="BD32" s="852"/>
      <c r="BE32" s="848" t="s">
        <v>522</v>
      </c>
      <c r="BF32" s="848"/>
      <c r="BG32" s="848"/>
      <c r="BH32" s="848"/>
      <c r="BI32" s="849"/>
      <c r="BJ32" s="373"/>
      <c r="BK32" s="373"/>
      <c r="BL32" s="373"/>
      <c r="BM32" s="373"/>
      <c r="BN32" s="373"/>
      <c r="BO32" s="202"/>
      <c r="BP32" s="202"/>
      <c r="BQ32" s="199">
        <v>26</v>
      </c>
      <c r="BR32" s="200"/>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85"/>
    </row>
    <row r="33" spans="1:131" s="186" customFormat="1" ht="26.25" customHeight="1">
      <c r="A33" s="203">
        <v>6</v>
      </c>
      <c r="B33" s="775" t="s">
        <v>523</v>
      </c>
      <c r="C33" s="776"/>
      <c r="D33" s="776"/>
      <c r="E33" s="776"/>
      <c r="F33" s="776"/>
      <c r="G33" s="776"/>
      <c r="H33" s="776"/>
      <c r="I33" s="776"/>
      <c r="J33" s="776"/>
      <c r="K33" s="776"/>
      <c r="L33" s="776"/>
      <c r="M33" s="776"/>
      <c r="N33" s="776"/>
      <c r="O33" s="776"/>
      <c r="P33" s="777"/>
      <c r="Q33" s="778">
        <v>740</v>
      </c>
      <c r="R33" s="779"/>
      <c r="S33" s="779"/>
      <c r="T33" s="779"/>
      <c r="U33" s="779"/>
      <c r="V33" s="779">
        <v>733</v>
      </c>
      <c r="W33" s="779"/>
      <c r="X33" s="779"/>
      <c r="Y33" s="779"/>
      <c r="Z33" s="779"/>
      <c r="AA33" s="779">
        <v>8</v>
      </c>
      <c r="AB33" s="779"/>
      <c r="AC33" s="779"/>
      <c r="AD33" s="779"/>
      <c r="AE33" s="780"/>
      <c r="AF33" s="781">
        <v>8</v>
      </c>
      <c r="AG33" s="782"/>
      <c r="AH33" s="782"/>
      <c r="AI33" s="782"/>
      <c r="AJ33" s="783"/>
      <c r="AK33" s="850">
        <v>365</v>
      </c>
      <c r="AL33" s="851"/>
      <c r="AM33" s="851"/>
      <c r="AN33" s="851"/>
      <c r="AO33" s="851"/>
      <c r="AP33" s="851">
        <v>5050</v>
      </c>
      <c r="AQ33" s="851"/>
      <c r="AR33" s="851"/>
      <c r="AS33" s="851"/>
      <c r="AT33" s="851"/>
      <c r="AU33" s="851">
        <v>3863</v>
      </c>
      <c r="AV33" s="851"/>
      <c r="AW33" s="851"/>
      <c r="AX33" s="851"/>
      <c r="AY33" s="851"/>
      <c r="AZ33" s="852" t="s">
        <v>521</v>
      </c>
      <c r="BA33" s="852"/>
      <c r="BB33" s="852"/>
      <c r="BC33" s="852"/>
      <c r="BD33" s="852"/>
      <c r="BE33" s="848" t="s">
        <v>522</v>
      </c>
      <c r="BF33" s="848"/>
      <c r="BG33" s="848"/>
      <c r="BH33" s="848"/>
      <c r="BI33" s="849"/>
      <c r="BJ33" s="373"/>
      <c r="BK33" s="373"/>
      <c r="BL33" s="373"/>
      <c r="BM33" s="373"/>
      <c r="BN33" s="373"/>
      <c r="BO33" s="202"/>
      <c r="BP33" s="202"/>
      <c r="BQ33" s="199">
        <v>27</v>
      </c>
      <c r="BR33" s="200"/>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85"/>
    </row>
    <row r="34" spans="1:131" s="186" customFormat="1" ht="26.25" customHeight="1">
      <c r="A34" s="203">
        <v>7</v>
      </c>
      <c r="B34" s="775" t="s">
        <v>524</v>
      </c>
      <c r="C34" s="776"/>
      <c r="D34" s="776"/>
      <c r="E34" s="776"/>
      <c r="F34" s="776"/>
      <c r="G34" s="776"/>
      <c r="H34" s="776"/>
      <c r="I34" s="776"/>
      <c r="J34" s="776"/>
      <c r="K34" s="776"/>
      <c r="L34" s="776"/>
      <c r="M34" s="776"/>
      <c r="N34" s="776"/>
      <c r="O34" s="776"/>
      <c r="P34" s="777"/>
      <c r="Q34" s="778">
        <v>98</v>
      </c>
      <c r="R34" s="779"/>
      <c r="S34" s="779"/>
      <c r="T34" s="779"/>
      <c r="U34" s="779"/>
      <c r="V34" s="779">
        <v>90</v>
      </c>
      <c r="W34" s="779"/>
      <c r="X34" s="779"/>
      <c r="Y34" s="779"/>
      <c r="Z34" s="779"/>
      <c r="AA34" s="779">
        <v>8</v>
      </c>
      <c r="AB34" s="779"/>
      <c r="AC34" s="779"/>
      <c r="AD34" s="779"/>
      <c r="AE34" s="780"/>
      <c r="AF34" s="781">
        <v>6</v>
      </c>
      <c r="AG34" s="782"/>
      <c r="AH34" s="782"/>
      <c r="AI34" s="782"/>
      <c r="AJ34" s="783"/>
      <c r="AK34" s="850">
        <v>73</v>
      </c>
      <c r="AL34" s="851"/>
      <c r="AM34" s="851"/>
      <c r="AN34" s="851"/>
      <c r="AO34" s="851"/>
      <c r="AP34" s="851">
        <v>544</v>
      </c>
      <c r="AQ34" s="851"/>
      <c r="AR34" s="851"/>
      <c r="AS34" s="851"/>
      <c r="AT34" s="851"/>
      <c r="AU34" s="851">
        <v>469</v>
      </c>
      <c r="AV34" s="851"/>
      <c r="AW34" s="851"/>
      <c r="AX34" s="851"/>
      <c r="AY34" s="851"/>
      <c r="AZ34" s="852" t="s">
        <v>521</v>
      </c>
      <c r="BA34" s="852"/>
      <c r="BB34" s="852"/>
      <c r="BC34" s="852"/>
      <c r="BD34" s="852"/>
      <c r="BE34" s="848" t="s">
        <v>522</v>
      </c>
      <c r="BF34" s="848"/>
      <c r="BG34" s="848"/>
      <c r="BH34" s="848"/>
      <c r="BI34" s="849"/>
      <c r="BJ34" s="373"/>
      <c r="BK34" s="373"/>
      <c r="BL34" s="373"/>
      <c r="BM34" s="373"/>
      <c r="BN34" s="373"/>
      <c r="BO34" s="202"/>
      <c r="BP34" s="202"/>
      <c r="BQ34" s="199">
        <v>28</v>
      </c>
      <c r="BR34" s="200"/>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85"/>
    </row>
    <row r="35" spans="1:131" s="186" customFormat="1" ht="26.25" customHeight="1">
      <c r="A35" s="203">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373"/>
      <c r="BK35" s="373"/>
      <c r="BL35" s="373"/>
      <c r="BM35" s="373"/>
      <c r="BN35" s="373"/>
      <c r="BO35" s="202"/>
      <c r="BP35" s="202"/>
      <c r="BQ35" s="199">
        <v>29</v>
      </c>
      <c r="BR35" s="200"/>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85"/>
    </row>
    <row r="36" spans="1:131" s="186" customFormat="1" ht="26.25" customHeight="1">
      <c r="A36" s="203">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373"/>
      <c r="BK36" s="373"/>
      <c r="BL36" s="373"/>
      <c r="BM36" s="373"/>
      <c r="BN36" s="373"/>
      <c r="BO36" s="202"/>
      <c r="BP36" s="202"/>
      <c r="BQ36" s="199">
        <v>30</v>
      </c>
      <c r="BR36" s="200"/>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85"/>
    </row>
    <row r="37" spans="1:131" s="186" customFormat="1" ht="26.25" customHeight="1">
      <c r="A37" s="203">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373"/>
      <c r="BK37" s="373"/>
      <c r="BL37" s="373"/>
      <c r="BM37" s="373"/>
      <c r="BN37" s="373"/>
      <c r="BO37" s="202"/>
      <c r="BP37" s="202"/>
      <c r="BQ37" s="199">
        <v>31</v>
      </c>
      <c r="BR37" s="200"/>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85"/>
    </row>
    <row r="38" spans="1:131" s="186" customFormat="1" ht="26.25" customHeight="1">
      <c r="A38" s="203">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373"/>
      <c r="BK38" s="373"/>
      <c r="BL38" s="373"/>
      <c r="BM38" s="373"/>
      <c r="BN38" s="373"/>
      <c r="BO38" s="202"/>
      <c r="BP38" s="202"/>
      <c r="BQ38" s="199">
        <v>32</v>
      </c>
      <c r="BR38" s="200"/>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85"/>
    </row>
    <row r="39" spans="1:131" s="186" customFormat="1" ht="26.25" customHeight="1">
      <c r="A39" s="203">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373"/>
      <c r="BK39" s="373"/>
      <c r="BL39" s="373"/>
      <c r="BM39" s="373"/>
      <c r="BN39" s="373"/>
      <c r="BO39" s="202"/>
      <c r="BP39" s="202"/>
      <c r="BQ39" s="199">
        <v>33</v>
      </c>
      <c r="BR39" s="200"/>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85"/>
    </row>
    <row r="40" spans="1:131" s="186" customFormat="1" ht="26.25" customHeight="1">
      <c r="A40" s="198">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373"/>
      <c r="BK40" s="373"/>
      <c r="BL40" s="373"/>
      <c r="BM40" s="373"/>
      <c r="BN40" s="373"/>
      <c r="BO40" s="202"/>
      <c r="BP40" s="202"/>
      <c r="BQ40" s="199">
        <v>34</v>
      </c>
      <c r="BR40" s="200"/>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85"/>
    </row>
    <row r="41" spans="1:131" s="186" customFormat="1" ht="26.25" customHeight="1">
      <c r="A41" s="198">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373"/>
      <c r="BK41" s="373"/>
      <c r="BL41" s="373"/>
      <c r="BM41" s="373"/>
      <c r="BN41" s="373"/>
      <c r="BO41" s="202"/>
      <c r="BP41" s="202"/>
      <c r="BQ41" s="199">
        <v>35</v>
      </c>
      <c r="BR41" s="200"/>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85"/>
    </row>
    <row r="42" spans="1:131" s="186" customFormat="1" ht="26.25" customHeight="1">
      <c r="A42" s="198">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373"/>
      <c r="BK42" s="373"/>
      <c r="BL42" s="373"/>
      <c r="BM42" s="373"/>
      <c r="BN42" s="373"/>
      <c r="BO42" s="202"/>
      <c r="BP42" s="202"/>
      <c r="BQ42" s="199">
        <v>36</v>
      </c>
      <c r="BR42" s="200"/>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85"/>
    </row>
    <row r="43" spans="1:131" s="186" customFormat="1" ht="26.25" customHeight="1">
      <c r="A43" s="198">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373"/>
      <c r="BK43" s="373"/>
      <c r="BL43" s="373"/>
      <c r="BM43" s="373"/>
      <c r="BN43" s="373"/>
      <c r="BO43" s="202"/>
      <c r="BP43" s="202"/>
      <c r="BQ43" s="199">
        <v>37</v>
      </c>
      <c r="BR43" s="200"/>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85"/>
    </row>
    <row r="44" spans="1:131" s="186" customFormat="1" ht="26.25" customHeight="1">
      <c r="A44" s="198">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373"/>
      <c r="BK44" s="373"/>
      <c r="BL44" s="373"/>
      <c r="BM44" s="373"/>
      <c r="BN44" s="373"/>
      <c r="BO44" s="202"/>
      <c r="BP44" s="202"/>
      <c r="BQ44" s="199">
        <v>38</v>
      </c>
      <c r="BR44" s="200"/>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85"/>
    </row>
    <row r="45" spans="1:131" s="186" customFormat="1" ht="26.25" customHeight="1">
      <c r="A45" s="198">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373"/>
      <c r="BK45" s="373"/>
      <c r="BL45" s="373"/>
      <c r="BM45" s="373"/>
      <c r="BN45" s="373"/>
      <c r="BO45" s="202"/>
      <c r="BP45" s="202"/>
      <c r="BQ45" s="199">
        <v>39</v>
      </c>
      <c r="BR45" s="200"/>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85"/>
    </row>
    <row r="46" spans="1:131" s="186" customFormat="1" ht="26.25" customHeight="1">
      <c r="A46" s="198">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373"/>
      <c r="BK46" s="373"/>
      <c r="BL46" s="373"/>
      <c r="BM46" s="373"/>
      <c r="BN46" s="373"/>
      <c r="BO46" s="202"/>
      <c r="BP46" s="202"/>
      <c r="BQ46" s="199">
        <v>40</v>
      </c>
      <c r="BR46" s="200"/>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85"/>
    </row>
    <row r="47" spans="1:131" s="186" customFormat="1" ht="26.25" customHeight="1">
      <c r="A47" s="198">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373"/>
      <c r="BK47" s="373"/>
      <c r="BL47" s="373"/>
      <c r="BM47" s="373"/>
      <c r="BN47" s="373"/>
      <c r="BO47" s="202"/>
      <c r="BP47" s="202"/>
      <c r="BQ47" s="199">
        <v>41</v>
      </c>
      <c r="BR47" s="200"/>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85"/>
    </row>
    <row r="48" spans="1:131" s="186" customFormat="1" ht="26.25" customHeight="1">
      <c r="A48" s="198">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373"/>
      <c r="BK48" s="373"/>
      <c r="BL48" s="373"/>
      <c r="BM48" s="373"/>
      <c r="BN48" s="373"/>
      <c r="BO48" s="202"/>
      <c r="BP48" s="202"/>
      <c r="BQ48" s="199">
        <v>42</v>
      </c>
      <c r="BR48" s="200"/>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85"/>
    </row>
    <row r="49" spans="1:131" s="186" customFormat="1" ht="26.25" customHeight="1">
      <c r="A49" s="198">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373"/>
      <c r="BK49" s="373"/>
      <c r="BL49" s="373"/>
      <c r="BM49" s="373"/>
      <c r="BN49" s="373"/>
      <c r="BO49" s="202"/>
      <c r="BP49" s="202"/>
      <c r="BQ49" s="199">
        <v>43</v>
      </c>
      <c r="BR49" s="200"/>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85"/>
    </row>
    <row r="50" spans="1:131" s="186" customFormat="1" ht="26.25" customHeight="1">
      <c r="A50" s="198">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373"/>
      <c r="BK50" s="373"/>
      <c r="BL50" s="373"/>
      <c r="BM50" s="373"/>
      <c r="BN50" s="373"/>
      <c r="BO50" s="202"/>
      <c r="BP50" s="202"/>
      <c r="BQ50" s="199">
        <v>44</v>
      </c>
      <c r="BR50" s="200"/>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85"/>
    </row>
    <row r="51" spans="1:131" s="186" customFormat="1" ht="26.25" customHeight="1">
      <c r="A51" s="198">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373"/>
      <c r="BK51" s="373"/>
      <c r="BL51" s="373"/>
      <c r="BM51" s="373"/>
      <c r="BN51" s="373"/>
      <c r="BO51" s="202"/>
      <c r="BP51" s="202"/>
      <c r="BQ51" s="199">
        <v>45</v>
      </c>
      <c r="BR51" s="200"/>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85"/>
    </row>
    <row r="52" spans="1:131" s="186" customFormat="1" ht="26.25" customHeight="1">
      <c r="A52" s="198">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373"/>
      <c r="BK52" s="373"/>
      <c r="BL52" s="373"/>
      <c r="BM52" s="373"/>
      <c r="BN52" s="373"/>
      <c r="BO52" s="202"/>
      <c r="BP52" s="202"/>
      <c r="BQ52" s="199">
        <v>46</v>
      </c>
      <c r="BR52" s="200"/>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85"/>
    </row>
    <row r="53" spans="1:131" s="186" customFormat="1" ht="26.25" customHeight="1">
      <c r="A53" s="198">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373"/>
      <c r="BK53" s="373"/>
      <c r="BL53" s="373"/>
      <c r="BM53" s="373"/>
      <c r="BN53" s="373"/>
      <c r="BO53" s="202"/>
      <c r="BP53" s="202"/>
      <c r="BQ53" s="199">
        <v>47</v>
      </c>
      <c r="BR53" s="200"/>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85"/>
    </row>
    <row r="54" spans="1:131" s="186" customFormat="1" ht="26.25" customHeight="1">
      <c r="A54" s="198">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373"/>
      <c r="BK54" s="373"/>
      <c r="BL54" s="373"/>
      <c r="BM54" s="373"/>
      <c r="BN54" s="373"/>
      <c r="BO54" s="202"/>
      <c r="BP54" s="202"/>
      <c r="BQ54" s="199">
        <v>48</v>
      </c>
      <c r="BR54" s="200"/>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85"/>
    </row>
    <row r="55" spans="1:131" s="186" customFormat="1" ht="26.25" customHeight="1">
      <c r="A55" s="198">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373"/>
      <c r="BK55" s="373"/>
      <c r="BL55" s="373"/>
      <c r="BM55" s="373"/>
      <c r="BN55" s="373"/>
      <c r="BO55" s="202"/>
      <c r="BP55" s="202"/>
      <c r="BQ55" s="199">
        <v>49</v>
      </c>
      <c r="BR55" s="200"/>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85"/>
    </row>
    <row r="56" spans="1:131" s="186" customFormat="1" ht="26.25" customHeight="1">
      <c r="A56" s="198">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373"/>
      <c r="BK56" s="373"/>
      <c r="BL56" s="373"/>
      <c r="BM56" s="373"/>
      <c r="BN56" s="373"/>
      <c r="BO56" s="202"/>
      <c r="BP56" s="202"/>
      <c r="BQ56" s="199">
        <v>50</v>
      </c>
      <c r="BR56" s="200"/>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85"/>
    </row>
    <row r="57" spans="1:131" s="186" customFormat="1" ht="26.25" customHeight="1">
      <c r="A57" s="198">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373"/>
      <c r="BK57" s="373"/>
      <c r="BL57" s="373"/>
      <c r="BM57" s="373"/>
      <c r="BN57" s="373"/>
      <c r="BO57" s="202"/>
      <c r="BP57" s="202"/>
      <c r="BQ57" s="199">
        <v>51</v>
      </c>
      <c r="BR57" s="200"/>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85"/>
    </row>
    <row r="58" spans="1:131" s="186" customFormat="1" ht="26.25" customHeight="1">
      <c r="A58" s="198">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373"/>
      <c r="BK58" s="373"/>
      <c r="BL58" s="373"/>
      <c r="BM58" s="373"/>
      <c r="BN58" s="373"/>
      <c r="BO58" s="202"/>
      <c r="BP58" s="202"/>
      <c r="BQ58" s="199">
        <v>52</v>
      </c>
      <c r="BR58" s="200"/>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85"/>
    </row>
    <row r="59" spans="1:131" s="186" customFormat="1" ht="26.25" customHeight="1">
      <c r="A59" s="198">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373"/>
      <c r="BK59" s="373"/>
      <c r="BL59" s="373"/>
      <c r="BM59" s="373"/>
      <c r="BN59" s="373"/>
      <c r="BO59" s="202"/>
      <c r="BP59" s="202"/>
      <c r="BQ59" s="199">
        <v>53</v>
      </c>
      <c r="BR59" s="200"/>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85"/>
    </row>
    <row r="60" spans="1:131" s="186" customFormat="1" ht="26.25" customHeight="1">
      <c r="A60" s="198">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373"/>
      <c r="BK60" s="373"/>
      <c r="BL60" s="373"/>
      <c r="BM60" s="373"/>
      <c r="BN60" s="373"/>
      <c r="BO60" s="202"/>
      <c r="BP60" s="202"/>
      <c r="BQ60" s="199">
        <v>54</v>
      </c>
      <c r="BR60" s="200"/>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85"/>
    </row>
    <row r="61" spans="1:131" s="186" customFormat="1" ht="26.25" customHeight="1" thickBot="1">
      <c r="A61" s="198">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373"/>
      <c r="BK61" s="373"/>
      <c r="BL61" s="373"/>
      <c r="BM61" s="373"/>
      <c r="BN61" s="373"/>
      <c r="BO61" s="202"/>
      <c r="BP61" s="202"/>
      <c r="BQ61" s="199">
        <v>55</v>
      </c>
      <c r="BR61" s="200"/>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85"/>
    </row>
    <row r="62" spans="1:131" s="186" customFormat="1" ht="26.25" customHeight="1">
      <c r="A62" s="198">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227</v>
      </c>
      <c r="BK62" s="826"/>
      <c r="BL62" s="826"/>
      <c r="BM62" s="826"/>
      <c r="BN62" s="827"/>
      <c r="BO62" s="202"/>
      <c r="BP62" s="202"/>
      <c r="BQ62" s="199">
        <v>56</v>
      </c>
      <c r="BR62" s="200"/>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85"/>
    </row>
    <row r="63" spans="1:131" s="186" customFormat="1" ht="26.25" customHeight="1" thickBot="1">
      <c r="A63" s="201" t="s">
        <v>223</v>
      </c>
      <c r="B63" s="810" t="s">
        <v>228</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790</v>
      </c>
      <c r="AG63" s="862"/>
      <c r="AH63" s="862"/>
      <c r="AI63" s="862"/>
      <c r="AJ63" s="863"/>
      <c r="AK63" s="864"/>
      <c r="AL63" s="859"/>
      <c r="AM63" s="859"/>
      <c r="AN63" s="859"/>
      <c r="AO63" s="859"/>
      <c r="AP63" s="862">
        <v>7197</v>
      </c>
      <c r="AQ63" s="862"/>
      <c r="AR63" s="862"/>
      <c r="AS63" s="862"/>
      <c r="AT63" s="862"/>
      <c r="AU63" s="862">
        <v>4595</v>
      </c>
      <c r="AV63" s="862"/>
      <c r="AW63" s="862"/>
      <c r="AX63" s="862"/>
      <c r="AY63" s="862"/>
      <c r="AZ63" s="866"/>
      <c r="BA63" s="866"/>
      <c r="BB63" s="866"/>
      <c r="BC63" s="866"/>
      <c r="BD63" s="866"/>
      <c r="BE63" s="867"/>
      <c r="BF63" s="867"/>
      <c r="BG63" s="867"/>
      <c r="BH63" s="867"/>
      <c r="BI63" s="868"/>
      <c r="BJ63" s="869" t="s">
        <v>506</v>
      </c>
      <c r="BK63" s="870"/>
      <c r="BL63" s="870"/>
      <c r="BM63" s="870"/>
      <c r="BN63" s="871"/>
      <c r="BO63" s="202"/>
      <c r="BP63" s="202"/>
      <c r="BQ63" s="199">
        <v>57</v>
      </c>
      <c r="BR63" s="200"/>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85"/>
    </row>
    <row r="64" spans="1:131" s="186" customFormat="1" ht="26.25" customHeight="1">
      <c r="A64" s="202"/>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199">
        <v>58</v>
      </c>
      <c r="BR64" s="200"/>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85"/>
    </row>
    <row r="65" spans="1:131" s="186" customFormat="1" ht="26.25" customHeight="1" thickBot="1">
      <c r="A65" s="373" t="s">
        <v>229</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202"/>
      <c r="BF65" s="202"/>
      <c r="BG65" s="202"/>
      <c r="BH65" s="202"/>
      <c r="BI65" s="202"/>
      <c r="BJ65" s="202"/>
      <c r="BK65" s="202"/>
      <c r="BL65" s="202"/>
      <c r="BM65" s="202"/>
      <c r="BN65" s="202"/>
      <c r="BO65" s="202"/>
      <c r="BP65" s="202"/>
      <c r="BQ65" s="199">
        <v>59</v>
      </c>
      <c r="BR65" s="200"/>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85"/>
    </row>
    <row r="66" spans="1:131" s="186" customFormat="1" ht="26.25" customHeight="1">
      <c r="A66" s="760" t="s">
        <v>230</v>
      </c>
      <c r="B66" s="761"/>
      <c r="C66" s="761"/>
      <c r="D66" s="761"/>
      <c r="E66" s="761"/>
      <c r="F66" s="761"/>
      <c r="G66" s="761"/>
      <c r="H66" s="761"/>
      <c r="I66" s="761"/>
      <c r="J66" s="761"/>
      <c r="K66" s="761"/>
      <c r="L66" s="761"/>
      <c r="M66" s="761"/>
      <c r="N66" s="761"/>
      <c r="O66" s="761"/>
      <c r="P66" s="762"/>
      <c r="Q66" s="737" t="s">
        <v>508</v>
      </c>
      <c r="R66" s="738"/>
      <c r="S66" s="738"/>
      <c r="T66" s="738"/>
      <c r="U66" s="739"/>
      <c r="V66" s="737" t="s">
        <v>509</v>
      </c>
      <c r="W66" s="738"/>
      <c r="X66" s="738"/>
      <c r="Y66" s="738"/>
      <c r="Z66" s="739"/>
      <c r="AA66" s="737" t="s">
        <v>510</v>
      </c>
      <c r="AB66" s="738"/>
      <c r="AC66" s="738"/>
      <c r="AD66" s="738"/>
      <c r="AE66" s="739"/>
      <c r="AF66" s="872" t="s">
        <v>511</v>
      </c>
      <c r="AG66" s="833"/>
      <c r="AH66" s="833"/>
      <c r="AI66" s="833"/>
      <c r="AJ66" s="873"/>
      <c r="AK66" s="737" t="s">
        <v>512</v>
      </c>
      <c r="AL66" s="761"/>
      <c r="AM66" s="761"/>
      <c r="AN66" s="761"/>
      <c r="AO66" s="762"/>
      <c r="AP66" s="737" t="s">
        <v>513</v>
      </c>
      <c r="AQ66" s="738"/>
      <c r="AR66" s="738"/>
      <c r="AS66" s="738"/>
      <c r="AT66" s="739"/>
      <c r="AU66" s="737" t="s">
        <v>525</v>
      </c>
      <c r="AV66" s="738"/>
      <c r="AW66" s="738"/>
      <c r="AX66" s="738"/>
      <c r="AY66" s="739"/>
      <c r="AZ66" s="737" t="s">
        <v>219</v>
      </c>
      <c r="BA66" s="738"/>
      <c r="BB66" s="738"/>
      <c r="BC66" s="738"/>
      <c r="BD66" s="749"/>
      <c r="BE66" s="202"/>
      <c r="BF66" s="202"/>
      <c r="BG66" s="202"/>
      <c r="BH66" s="202"/>
      <c r="BI66" s="202"/>
      <c r="BJ66" s="202"/>
      <c r="BK66" s="202"/>
      <c r="BL66" s="202"/>
      <c r="BM66" s="202"/>
      <c r="BN66" s="202"/>
      <c r="BO66" s="202"/>
      <c r="BP66" s="202"/>
      <c r="BQ66" s="199">
        <v>60</v>
      </c>
      <c r="BR66" s="204"/>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85"/>
    </row>
    <row r="67" spans="1:131" s="186" customFormat="1" ht="26.25" customHeight="1" thickBot="1">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02"/>
      <c r="BF67" s="202"/>
      <c r="BG67" s="202"/>
      <c r="BH67" s="202"/>
      <c r="BI67" s="202"/>
      <c r="BJ67" s="202"/>
      <c r="BK67" s="202"/>
      <c r="BL67" s="202"/>
      <c r="BM67" s="202"/>
      <c r="BN67" s="202"/>
      <c r="BO67" s="202"/>
      <c r="BP67" s="202"/>
      <c r="BQ67" s="199">
        <v>61</v>
      </c>
      <c r="BR67" s="204"/>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85"/>
    </row>
    <row r="68" spans="1:131" s="186" customFormat="1" ht="26.25" customHeight="1" thickTop="1">
      <c r="A68" s="195">
        <v>1</v>
      </c>
      <c r="B68" s="889" t="s">
        <v>349</v>
      </c>
      <c r="C68" s="890"/>
      <c r="D68" s="890"/>
      <c r="E68" s="890"/>
      <c r="F68" s="890"/>
      <c r="G68" s="890"/>
      <c r="H68" s="890"/>
      <c r="I68" s="890"/>
      <c r="J68" s="890"/>
      <c r="K68" s="890"/>
      <c r="L68" s="890"/>
      <c r="M68" s="890"/>
      <c r="N68" s="890"/>
      <c r="O68" s="890"/>
      <c r="P68" s="891"/>
      <c r="Q68" s="892">
        <v>3851</v>
      </c>
      <c r="R68" s="886"/>
      <c r="S68" s="886"/>
      <c r="T68" s="886"/>
      <c r="U68" s="886"/>
      <c r="V68" s="886">
        <v>3670</v>
      </c>
      <c r="W68" s="886"/>
      <c r="X68" s="886"/>
      <c r="Y68" s="886"/>
      <c r="Z68" s="886"/>
      <c r="AA68" s="886">
        <v>181</v>
      </c>
      <c r="AB68" s="886"/>
      <c r="AC68" s="886"/>
      <c r="AD68" s="886"/>
      <c r="AE68" s="886"/>
      <c r="AF68" s="886">
        <v>60</v>
      </c>
      <c r="AG68" s="886"/>
      <c r="AH68" s="886"/>
      <c r="AI68" s="886"/>
      <c r="AJ68" s="886"/>
      <c r="AK68" s="886" t="s">
        <v>505</v>
      </c>
      <c r="AL68" s="886"/>
      <c r="AM68" s="886"/>
      <c r="AN68" s="886"/>
      <c r="AO68" s="886"/>
      <c r="AP68" s="886">
        <v>66</v>
      </c>
      <c r="AQ68" s="886"/>
      <c r="AR68" s="886"/>
      <c r="AS68" s="886"/>
      <c r="AT68" s="886"/>
      <c r="AU68" s="886">
        <v>8</v>
      </c>
      <c r="AV68" s="886"/>
      <c r="AW68" s="886"/>
      <c r="AX68" s="886"/>
      <c r="AY68" s="886"/>
      <c r="AZ68" s="887"/>
      <c r="BA68" s="887"/>
      <c r="BB68" s="887"/>
      <c r="BC68" s="887"/>
      <c r="BD68" s="888"/>
      <c r="BE68" s="202"/>
      <c r="BF68" s="202"/>
      <c r="BG68" s="202"/>
      <c r="BH68" s="202"/>
      <c r="BI68" s="202"/>
      <c r="BJ68" s="202"/>
      <c r="BK68" s="202"/>
      <c r="BL68" s="202"/>
      <c r="BM68" s="202"/>
      <c r="BN68" s="202"/>
      <c r="BO68" s="202"/>
      <c r="BP68" s="202"/>
      <c r="BQ68" s="199">
        <v>62</v>
      </c>
      <c r="BR68" s="204"/>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85"/>
    </row>
    <row r="69" spans="1:131" s="186" customFormat="1" ht="26.25" customHeight="1">
      <c r="A69" s="198">
        <v>2</v>
      </c>
      <c r="B69" s="893" t="s">
        <v>350</v>
      </c>
      <c r="C69" s="894"/>
      <c r="D69" s="894"/>
      <c r="E69" s="894"/>
      <c r="F69" s="894"/>
      <c r="G69" s="894"/>
      <c r="H69" s="894"/>
      <c r="I69" s="894"/>
      <c r="J69" s="894"/>
      <c r="K69" s="894"/>
      <c r="L69" s="894"/>
      <c r="M69" s="894"/>
      <c r="N69" s="894"/>
      <c r="O69" s="894"/>
      <c r="P69" s="895"/>
      <c r="Q69" s="896">
        <v>128</v>
      </c>
      <c r="R69" s="851"/>
      <c r="S69" s="851"/>
      <c r="T69" s="851"/>
      <c r="U69" s="851"/>
      <c r="V69" s="851">
        <v>122</v>
      </c>
      <c r="W69" s="851"/>
      <c r="X69" s="851"/>
      <c r="Y69" s="851"/>
      <c r="Z69" s="851"/>
      <c r="AA69" s="851">
        <v>7</v>
      </c>
      <c r="AB69" s="851"/>
      <c r="AC69" s="851"/>
      <c r="AD69" s="851"/>
      <c r="AE69" s="851"/>
      <c r="AF69" s="851">
        <v>7</v>
      </c>
      <c r="AG69" s="851"/>
      <c r="AH69" s="851"/>
      <c r="AI69" s="851"/>
      <c r="AJ69" s="851"/>
      <c r="AK69" s="851">
        <v>102</v>
      </c>
      <c r="AL69" s="851"/>
      <c r="AM69" s="851"/>
      <c r="AN69" s="851"/>
      <c r="AO69" s="851"/>
      <c r="AP69" s="851" t="s">
        <v>505</v>
      </c>
      <c r="AQ69" s="851"/>
      <c r="AR69" s="851"/>
      <c r="AS69" s="851"/>
      <c r="AT69" s="851"/>
      <c r="AU69" s="851" t="s">
        <v>505</v>
      </c>
      <c r="AV69" s="851"/>
      <c r="AW69" s="851"/>
      <c r="AX69" s="851"/>
      <c r="AY69" s="851"/>
      <c r="AZ69" s="897"/>
      <c r="BA69" s="897"/>
      <c r="BB69" s="897"/>
      <c r="BC69" s="897"/>
      <c r="BD69" s="898"/>
      <c r="BE69" s="202"/>
      <c r="BF69" s="202"/>
      <c r="BG69" s="202"/>
      <c r="BH69" s="202"/>
      <c r="BI69" s="202"/>
      <c r="BJ69" s="202"/>
      <c r="BK69" s="202"/>
      <c r="BL69" s="202"/>
      <c r="BM69" s="202"/>
      <c r="BN69" s="202"/>
      <c r="BO69" s="202"/>
      <c r="BP69" s="202"/>
      <c r="BQ69" s="199">
        <v>63</v>
      </c>
      <c r="BR69" s="204"/>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85"/>
    </row>
    <row r="70" spans="1:131" s="186" customFormat="1" ht="26.25" customHeight="1">
      <c r="A70" s="198">
        <v>3</v>
      </c>
      <c r="B70" s="893" t="s">
        <v>351</v>
      </c>
      <c r="C70" s="894"/>
      <c r="D70" s="894"/>
      <c r="E70" s="894"/>
      <c r="F70" s="894"/>
      <c r="G70" s="894"/>
      <c r="H70" s="894"/>
      <c r="I70" s="894"/>
      <c r="J70" s="894"/>
      <c r="K70" s="894"/>
      <c r="L70" s="894"/>
      <c r="M70" s="894"/>
      <c r="N70" s="894"/>
      <c r="O70" s="894"/>
      <c r="P70" s="895"/>
      <c r="Q70" s="896">
        <v>157</v>
      </c>
      <c r="R70" s="851"/>
      <c r="S70" s="851"/>
      <c r="T70" s="851"/>
      <c r="U70" s="851"/>
      <c r="V70" s="851">
        <v>136</v>
      </c>
      <c r="W70" s="851"/>
      <c r="X70" s="851"/>
      <c r="Y70" s="851"/>
      <c r="Z70" s="851"/>
      <c r="AA70" s="851">
        <v>21</v>
      </c>
      <c r="AB70" s="851"/>
      <c r="AC70" s="851"/>
      <c r="AD70" s="851"/>
      <c r="AE70" s="851"/>
      <c r="AF70" s="851">
        <v>21</v>
      </c>
      <c r="AG70" s="851"/>
      <c r="AH70" s="851"/>
      <c r="AI70" s="851"/>
      <c r="AJ70" s="851"/>
      <c r="AK70" s="851" t="s">
        <v>505</v>
      </c>
      <c r="AL70" s="851"/>
      <c r="AM70" s="851"/>
      <c r="AN70" s="851"/>
      <c r="AO70" s="851"/>
      <c r="AP70" s="851">
        <v>205</v>
      </c>
      <c r="AQ70" s="851"/>
      <c r="AR70" s="851"/>
      <c r="AS70" s="851"/>
      <c r="AT70" s="851"/>
      <c r="AU70" s="851" t="s">
        <v>505</v>
      </c>
      <c r="AV70" s="851"/>
      <c r="AW70" s="851"/>
      <c r="AX70" s="851"/>
      <c r="AY70" s="851"/>
      <c r="AZ70" s="897"/>
      <c r="BA70" s="897"/>
      <c r="BB70" s="897"/>
      <c r="BC70" s="897"/>
      <c r="BD70" s="898"/>
      <c r="BE70" s="202"/>
      <c r="BF70" s="202"/>
      <c r="BG70" s="202"/>
      <c r="BH70" s="202"/>
      <c r="BI70" s="202"/>
      <c r="BJ70" s="202"/>
      <c r="BK70" s="202"/>
      <c r="BL70" s="202"/>
      <c r="BM70" s="202"/>
      <c r="BN70" s="202"/>
      <c r="BO70" s="202"/>
      <c r="BP70" s="202"/>
      <c r="BQ70" s="199">
        <v>64</v>
      </c>
      <c r="BR70" s="204"/>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85"/>
    </row>
    <row r="71" spans="1:131" s="186" customFormat="1" ht="26.25" customHeight="1">
      <c r="A71" s="198">
        <v>4</v>
      </c>
      <c r="B71" s="893" t="s">
        <v>352</v>
      </c>
      <c r="C71" s="894"/>
      <c r="D71" s="894"/>
      <c r="E71" s="894"/>
      <c r="F71" s="894"/>
      <c r="G71" s="894"/>
      <c r="H71" s="894"/>
      <c r="I71" s="894"/>
      <c r="J71" s="894"/>
      <c r="K71" s="894"/>
      <c r="L71" s="894"/>
      <c r="M71" s="894"/>
      <c r="N71" s="894"/>
      <c r="O71" s="894"/>
      <c r="P71" s="895"/>
      <c r="Q71" s="896">
        <v>849</v>
      </c>
      <c r="R71" s="851"/>
      <c r="S71" s="851"/>
      <c r="T71" s="851"/>
      <c r="U71" s="851"/>
      <c r="V71" s="851">
        <v>817</v>
      </c>
      <c r="W71" s="851"/>
      <c r="X71" s="851"/>
      <c r="Y71" s="851"/>
      <c r="Z71" s="851"/>
      <c r="AA71" s="851">
        <v>32</v>
      </c>
      <c r="AB71" s="851"/>
      <c r="AC71" s="851"/>
      <c r="AD71" s="851"/>
      <c r="AE71" s="851"/>
      <c r="AF71" s="851">
        <v>32</v>
      </c>
      <c r="AG71" s="851"/>
      <c r="AH71" s="851"/>
      <c r="AI71" s="851"/>
      <c r="AJ71" s="851"/>
      <c r="AK71" s="851">
        <v>100</v>
      </c>
      <c r="AL71" s="851"/>
      <c r="AM71" s="851"/>
      <c r="AN71" s="851"/>
      <c r="AO71" s="851"/>
      <c r="AP71" s="851">
        <v>1452</v>
      </c>
      <c r="AQ71" s="851"/>
      <c r="AR71" s="851"/>
      <c r="AS71" s="851"/>
      <c r="AT71" s="851"/>
      <c r="AU71" s="851" t="s">
        <v>505</v>
      </c>
      <c r="AV71" s="851"/>
      <c r="AW71" s="851"/>
      <c r="AX71" s="851"/>
      <c r="AY71" s="851"/>
      <c r="AZ71" s="897"/>
      <c r="BA71" s="897"/>
      <c r="BB71" s="897"/>
      <c r="BC71" s="897"/>
      <c r="BD71" s="898"/>
      <c r="BE71" s="202"/>
      <c r="BF71" s="202"/>
      <c r="BG71" s="202"/>
      <c r="BH71" s="202"/>
      <c r="BI71" s="202"/>
      <c r="BJ71" s="202"/>
      <c r="BK71" s="202"/>
      <c r="BL71" s="202"/>
      <c r="BM71" s="202"/>
      <c r="BN71" s="202"/>
      <c r="BO71" s="202"/>
      <c r="BP71" s="202"/>
      <c r="BQ71" s="199">
        <v>65</v>
      </c>
      <c r="BR71" s="204"/>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85"/>
    </row>
    <row r="72" spans="1:131" s="186" customFormat="1" ht="26.25" customHeight="1">
      <c r="A72" s="198">
        <v>5</v>
      </c>
      <c r="B72" s="893" t="s">
        <v>353</v>
      </c>
      <c r="C72" s="894"/>
      <c r="D72" s="894"/>
      <c r="E72" s="894"/>
      <c r="F72" s="894"/>
      <c r="G72" s="894"/>
      <c r="H72" s="894"/>
      <c r="I72" s="894"/>
      <c r="J72" s="894"/>
      <c r="K72" s="894"/>
      <c r="L72" s="894"/>
      <c r="M72" s="894"/>
      <c r="N72" s="894"/>
      <c r="O72" s="894"/>
      <c r="P72" s="895"/>
      <c r="Q72" s="896">
        <v>1114</v>
      </c>
      <c r="R72" s="851"/>
      <c r="S72" s="851"/>
      <c r="T72" s="851"/>
      <c r="U72" s="851"/>
      <c r="V72" s="851">
        <v>1110</v>
      </c>
      <c r="W72" s="851"/>
      <c r="X72" s="851"/>
      <c r="Y72" s="851"/>
      <c r="Z72" s="851"/>
      <c r="AA72" s="851">
        <v>4</v>
      </c>
      <c r="AB72" s="851"/>
      <c r="AC72" s="851"/>
      <c r="AD72" s="851"/>
      <c r="AE72" s="851"/>
      <c r="AF72" s="851">
        <v>4</v>
      </c>
      <c r="AG72" s="851"/>
      <c r="AH72" s="851"/>
      <c r="AI72" s="851"/>
      <c r="AJ72" s="851"/>
      <c r="AK72" s="851" t="s">
        <v>505</v>
      </c>
      <c r="AL72" s="851"/>
      <c r="AM72" s="851"/>
      <c r="AN72" s="851"/>
      <c r="AO72" s="851"/>
      <c r="AP72" s="851" t="s">
        <v>505</v>
      </c>
      <c r="AQ72" s="851"/>
      <c r="AR72" s="851"/>
      <c r="AS72" s="851"/>
      <c r="AT72" s="851"/>
      <c r="AU72" s="851" t="s">
        <v>505</v>
      </c>
      <c r="AV72" s="851"/>
      <c r="AW72" s="851"/>
      <c r="AX72" s="851"/>
      <c r="AY72" s="851"/>
      <c r="AZ72" s="897"/>
      <c r="BA72" s="897"/>
      <c r="BB72" s="897"/>
      <c r="BC72" s="897"/>
      <c r="BD72" s="898"/>
      <c r="BE72" s="202"/>
      <c r="BF72" s="202"/>
      <c r="BG72" s="202"/>
      <c r="BH72" s="202"/>
      <c r="BI72" s="202"/>
      <c r="BJ72" s="202"/>
      <c r="BK72" s="202"/>
      <c r="BL72" s="202"/>
      <c r="BM72" s="202"/>
      <c r="BN72" s="202"/>
      <c r="BO72" s="202"/>
      <c r="BP72" s="202"/>
      <c r="BQ72" s="199">
        <v>66</v>
      </c>
      <c r="BR72" s="204"/>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85"/>
    </row>
    <row r="73" spans="1:131" s="186" customFormat="1" ht="26.25" customHeight="1">
      <c r="A73" s="198">
        <v>6</v>
      </c>
      <c r="B73" s="893" t="s">
        <v>354</v>
      </c>
      <c r="C73" s="894"/>
      <c r="D73" s="894"/>
      <c r="E73" s="894"/>
      <c r="F73" s="894"/>
      <c r="G73" s="894"/>
      <c r="H73" s="894"/>
      <c r="I73" s="894"/>
      <c r="J73" s="894"/>
      <c r="K73" s="894"/>
      <c r="L73" s="894"/>
      <c r="M73" s="894"/>
      <c r="N73" s="894"/>
      <c r="O73" s="894"/>
      <c r="P73" s="895"/>
      <c r="Q73" s="896">
        <v>111</v>
      </c>
      <c r="R73" s="851"/>
      <c r="S73" s="851"/>
      <c r="T73" s="851"/>
      <c r="U73" s="851"/>
      <c r="V73" s="851">
        <v>101</v>
      </c>
      <c r="W73" s="851"/>
      <c r="X73" s="851"/>
      <c r="Y73" s="851"/>
      <c r="Z73" s="851"/>
      <c r="AA73" s="851">
        <v>10</v>
      </c>
      <c r="AB73" s="851"/>
      <c r="AC73" s="851"/>
      <c r="AD73" s="851"/>
      <c r="AE73" s="851"/>
      <c r="AF73" s="851">
        <v>10</v>
      </c>
      <c r="AG73" s="851"/>
      <c r="AH73" s="851"/>
      <c r="AI73" s="851"/>
      <c r="AJ73" s="851"/>
      <c r="AK73" s="851">
        <v>23</v>
      </c>
      <c r="AL73" s="851"/>
      <c r="AM73" s="851"/>
      <c r="AN73" s="851"/>
      <c r="AO73" s="851"/>
      <c r="AP73" s="851" t="s">
        <v>505</v>
      </c>
      <c r="AQ73" s="851"/>
      <c r="AR73" s="851"/>
      <c r="AS73" s="851"/>
      <c r="AT73" s="851"/>
      <c r="AU73" s="851" t="s">
        <v>505</v>
      </c>
      <c r="AV73" s="851"/>
      <c r="AW73" s="851"/>
      <c r="AX73" s="851"/>
      <c r="AY73" s="851"/>
      <c r="AZ73" s="897"/>
      <c r="BA73" s="897"/>
      <c r="BB73" s="897"/>
      <c r="BC73" s="897"/>
      <c r="BD73" s="898"/>
      <c r="BE73" s="202"/>
      <c r="BF73" s="202"/>
      <c r="BG73" s="202"/>
      <c r="BH73" s="202"/>
      <c r="BI73" s="202"/>
      <c r="BJ73" s="202"/>
      <c r="BK73" s="202"/>
      <c r="BL73" s="202"/>
      <c r="BM73" s="202"/>
      <c r="BN73" s="202"/>
      <c r="BO73" s="202"/>
      <c r="BP73" s="202"/>
      <c r="BQ73" s="199">
        <v>67</v>
      </c>
      <c r="BR73" s="204"/>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85"/>
    </row>
    <row r="74" spans="1:131" s="186" customFormat="1" ht="26.25" customHeight="1">
      <c r="A74" s="198">
        <v>7</v>
      </c>
      <c r="B74" s="893" t="s">
        <v>355</v>
      </c>
      <c r="C74" s="894"/>
      <c r="D74" s="894"/>
      <c r="E74" s="894"/>
      <c r="F74" s="894"/>
      <c r="G74" s="894"/>
      <c r="H74" s="894"/>
      <c r="I74" s="894"/>
      <c r="J74" s="894"/>
      <c r="K74" s="894"/>
      <c r="L74" s="894"/>
      <c r="M74" s="894"/>
      <c r="N74" s="894"/>
      <c r="O74" s="894"/>
      <c r="P74" s="895"/>
      <c r="Q74" s="896">
        <v>7691</v>
      </c>
      <c r="R74" s="851"/>
      <c r="S74" s="851"/>
      <c r="T74" s="851"/>
      <c r="U74" s="851"/>
      <c r="V74" s="851">
        <v>7373</v>
      </c>
      <c r="W74" s="851"/>
      <c r="X74" s="851"/>
      <c r="Y74" s="851"/>
      <c r="Z74" s="851"/>
      <c r="AA74" s="851">
        <v>318</v>
      </c>
      <c r="AB74" s="851"/>
      <c r="AC74" s="851"/>
      <c r="AD74" s="851"/>
      <c r="AE74" s="851"/>
      <c r="AF74" s="851">
        <v>318</v>
      </c>
      <c r="AG74" s="851"/>
      <c r="AH74" s="851"/>
      <c r="AI74" s="851"/>
      <c r="AJ74" s="851"/>
      <c r="AK74" s="851" t="s">
        <v>505</v>
      </c>
      <c r="AL74" s="851"/>
      <c r="AM74" s="851"/>
      <c r="AN74" s="851"/>
      <c r="AO74" s="851"/>
      <c r="AP74" s="851" t="s">
        <v>505</v>
      </c>
      <c r="AQ74" s="851"/>
      <c r="AR74" s="851"/>
      <c r="AS74" s="851"/>
      <c r="AT74" s="851"/>
      <c r="AU74" s="851" t="s">
        <v>505</v>
      </c>
      <c r="AV74" s="851"/>
      <c r="AW74" s="851"/>
      <c r="AX74" s="851"/>
      <c r="AY74" s="851"/>
      <c r="AZ74" s="897"/>
      <c r="BA74" s="897"/>
      <c r="BB74" s="897"/>
      <c r="BC74" s="897"/>
      <c r="BD74" s="898"/>
      <c r="BE74" s="202"/>
      <c r="BF74" s="202"/>
      <c r="BG74" s="202"/>
      <c r="BH74" s="202"/>
      <c r="BI74" s="202"/>
      <c r="BJ74" s="202"/>
      <c r="BK74" s="202"/>
      <c r="BL74" s="202"/>
      <c r="BM74" s="202"/>
      <c r="BN74" s="202"/>
      <c r="BO74" s="202"/>
      <c r="BP74" s="202"/>
      <c r="BQ74" s="199">
        <v>68</v>
      </c>
      <c r="BR74" s="204"/>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85"/>
    </row>
    <row r="75" spans="1:131" s="186" customFormat="1" ht="26.25" customHeight="1">
      <c r="A75" s="198">
        <v>8</v>
      </c>
      <c r="B75" s="893" t="s">
        <v>356</v>
      </c>
      <c r="C75" s="894"/>
      <c r="D75" s="894"/>
      <c r="E75" s="894"/>
      <c r="F75" s="894"/>
      <c r="G75" s="894"/>
      <c r="H75" s="894"/>
      <c r="I75" s="894"/>
      <c r="J75" s="894"/>
      <c r="K75" s="894"/>
      <c r="L75" s="894"/>
      <c r="M75" s="894"/>
      <c r="N75" s="894"/>
      <c r="O75" s="894"/>
      <c r="P75" s="895"/>
      <c r="Q75" s="899">
        <v>38</v>
      </c>
      <c r="R75" s="900"/>
      <c r="S75" s="900"/>
      <c r="T75" s="900"/>
      <c r="U75" s="850"/>
      <c r="V75" s="901">
        <v>32</v>
      </c>
      <c r="W75" s="900"/>
      <c r="X75" s="900"/>
      <c r="Y75" s="900"/>
      <c r="Z75" s="850"/>
      <c r="AA75" s="901">
        <v>6</v>
      </c>
      <c r="AB75" s="900"/>
      <c r="AC75" s="900"/>
      <c r="AD75" s="900"/>
      <c r="AE75" s="850"/>
      <c r="AF75" s="901">
        <v>6</v>
      </c>
      <c r="AG75" s="900"/>
      <c r="AH75" s="900"/>
      <c r="AI75" s="900"/>
      <c r="AJ75" s="850"/>
      <c r="AK75" s="901">
        <v>10</v>
      </c>
      <c r="AL75" s="900"/>
      <c r="AM75" s="900"/>
      <c r="AN75" s="900"/>
      <c r="AO75" s="850"/>
      <c r="AP75" s="901" t="s">
        <v>505</v>
      </c>
      <c r="AQ75" s="900"/>
      <c r="AR75" s="900"/>
      <c r="AS75" s="900"/>
      <c r="AT75" s="850"/>
      <c r="AU75" s="901" t="s">
        <v>505</v>
      </c>
      <c r="AV75" s="900"/>
      <c r="AW75" s="900"/>
      <c r="AX75" s="900"/>
      <c r="AY75" s="850"/>
      <c r="AZ75" s="897"/>
      <c r="BA75" s="897"/>
      <c r="BB75" s="897"/>
      <c r="BC75" s="897"/>
      <c r="BD75" s="898"/>
      <c r="BE75" s="202"/>
      <c r="BF75" s="202"/>
      <c r="BG75" s="202"/>
      <c r="BH75" s="202"/>
      <c r="BI75" s="202"/>
      <c r="BJ75" s="202"/>
      <c r="BK75" s="202"/>
      <c r="BL75" s="202"/>
      <c r="BM75" s="202"/>
      <c r="BN75" s="202"/>
      <c r="BO75" s="202"/>
      <c r="BP75" s="202"/>
      <c r="BQ75" s="199">
        <v>69</v>
      </c>
      <c r="BR75" s="204"/>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85"/>
    </row>
    <row r="76" spans="1:131" s="186" customFormat="1" ht="26.25" customHeight="1">
      <c r="A76" s="198">
        <v>9</v>
      </c>
      <c r="B76" s="893" t="s">
        <v>357</v>
      </c>
      <c r="C76" s="894"/>
      <c r="D76" s="894"/>
      <c r="E76" s="894"/>
      <c r="F76" s="894"/>
      <c r="G76" s="894"/>
      <c r="H76" s="894"/>
      <c r="I76" s="894"/>
      <c r="J76" s="894"/>
      <c r="K76" s="894"/>
      <c r="L76" s="894"/>
      <c r="M76" s="894"/>
      <c r="N76" s="894"/>
      <c r="O76" s="894"/>
      <c r="P76" s="895"/>
      <c r="Q76" s="899">
        <v>1333</v>
      </c>
      <c r="R76" s="900"/>
      <c r="S76" s="900"/>
      <c r="T76" s="900"/>
      <c r="U76" s="850"/>
      <c r="V76" s="901">
        <v>1298</v>
      </c>
      <c r="W76" s="900"/>
      <c r="X76" s="900"/>
      <c r="Y76" s="900"/>
      <c r="Z76" s="850"/>
      <c r="AA76" s="901">
        <v>35</v>
      </c>
      <c r="AB76" s="900"/>
      <c r="AC76" s="900"/>
      <c r="AD76" s="900"/>
      <c r="AE76" s="850"/>
      <c r="AF76" s="901">
        <v>35</v>
      </c>
      <c r="AG76" s="900"/>
      <c r="AH76" s="900"/>
      <c r="AI76" s="900"/>
      <c r="AJ76" s="850"/>
      <c r="AK76" s="901">
        <v>2</v>
      </c>
      <c r="AL76" s="900"/>
      <c r="AM76" s="900"/>
      <c r="AN76" s="900"/>
      <c r="AO76" s="850"/>
      <c r="AP76" s="901" t="s">
        <v>505</v>
      </c>
      <c r="AQ76" s="900"/>
      <c r="AR76" s="900"/>
      <c r="AS76" s="900"/>
      <c r="AT76" s="850"/>
      <c r="AU76" s="901" t="s">
        <v>505</v>
      </c>
      <c r="AV76" s="900"/>
      <c r="AW76" s="900"/>
      <c r="AX76" s="900"/>
      <c r="AY76" s="850"/>
      <c r="AZ76" s="897"/>
      <c r="BA76" s="897"/>
      <c r="BB76" s="897"/>
      <c r="BC76" s="897"/>
      <c r="BD76" s="898"/>
      <c r="BE76" s="202"/>
      <c r="BF76" s="202"/>
      <c r="BG76" s="202"/>
      <c r="BH76" s="202"/>
      <c r="BI76" s="202"/>
      <c r="BJ76" s="202"/>
      <c r="BK76" s="202"/>
      <c r="BL76" s="202"/>
      <c r="BM76" s="202"/>
      <c r="BN76" s="202"/>
      <c r="BO76" s="202"/>
      <c r="BP76" s="202"/>
      <c r="BQ76" s="199">
        <v>70</v>
      </c>
      <c r="BR76" s="204"/>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85"/>
    </row>
    <row r="77" spans="1:131" s="186" customFormat="1" ht="26.25" customHeight="1">
      <c r="A77" s="198">
        <v>10</v>
      </c>
      <c r="B77" s="893" t="s">
        <v>358</v>
      </c>
      <c r="C77" s="894"/>
      <c r="D77" s="894"/>
      <c r="E77" s="894"/>
      <c r="F77" s="894"/>
      <c r="G77" s="894"/>
      <c r="H77" s="894"/>
      <c r="I77" s="894"/>
      <c r="J77" s="894"/>
      <c r="K77" s="894"/>
      <c r="L77" s="894"/>
      <c r="M77" s="894"/>
      <c r="N77" s="894"/>
      <c r="O77" s="894"/>
      <c r="P77" s="895"/>
      <c r="Q77" s="899">
        <v>155546</v>
      </c>
      <c r="R77" s="900"/>
      <c r="S77" s="900"/>
      <c r="T77" s="900"/>
      <c r="U77" s="850"/>
      <c r="V77" s="901">
        <v>149149</v>
      </c>
      <c r="W77" s="900"/>
      <c r="X77" s="900"/>
      <c r="Y77" s="900"/>
      <c r="Z77" s="850"/>
      <c r="AA77" s="901">
        <v>6397</v>
      </c>
      <c r="AB77" s="900"/>
      <c r="AC77" s="900"/>
      <c r="AD77" s="900"/>
      <c r="AE77" s="850"/>
      <c r="AF77" s="901">
        <v>6397</v>
      </c>
      <c r="AG77" s="900"/>
      <c r="AH77" s="900"/>
      <c r="AI77" s="900"/>
      <c r="AJ77" s="850"/>
      <c r="AK77" s="901">
        <v>1957</v>
      </c>
      <c r="AL77" s="900"/>
      <c r="AM77" s="900"/>
      <c r="AN77" s="900"/>
      <c r="AO77" s="850"/>
      <c r="AP77" s="901" t="s">
        <v>505</v>
      </c>
      <c r="AQ77" s="900"/>
      <c r="AR77" s="900"/>
      <c r="AS77" s="900"/>
      <c r="AT77" s="850"/>
      <c r="AU77" s="901" t="s">
        <v>505</v>
      </c>
      <c r="AV77" s="900"/>
      <c r="AW77" s="900"/>
      <c r="AX77" s="900"/>
      <c r="AY77" s="850"/>
      <c r="AZ77" s="897"/>
      <c r="BA77" s="897"/>
      <c r="BB77" s="897"/>
      <c r="BC77" s="897"/>
      <c r="BD77" s="898"/>
      <c r="BE77" s="202"/>
      <c r="BF77" s="202"/>
      <c r="BG77" s="202"/>
      <c r="BH77" s="202"/>
      <c r="BI77" s="202"/>
      <c r="BJ77" s="202"/>
      <c r="BK77" s="202"/>
      <c r="BL77" s="202"/>
      <c r="BM77" s="202"/>
      <c r="BN77" s="202"/>
      <c r="BO77" s="202"/>
      <c r="BP77" s="202"/>
      <c r="BQ77" s="199">
        <v>71</v>
      </c>
      <c r="BR77" s="204"/>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85"/>
    </row>
    <row r="78" spans="1:131" s="186" customFormat="1" ht="26.25" customHeight="1">
      <c r="A78" s="198">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02"/>
      <c r="BF78" s="202"/>
      <c r="BG78" s="202"/>
      <c r="BH78" s="202"/>
      <c r="BI78" s="202"/>
      <c r="BJ78" s="205"/>
      <c r="BK78" s="205"/>
      <c r="BL78" s="205"/>
      <c r="BM78" s="205"/>
      <c r="BN78" s="205"/>
      <c r="BO78" s="202"/>
      <c r="BP78" s="202"/>
      <c r="BQ78" s="199">
        <v>72</v>
      </c>
      <c r="BR78" s="204"/>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85"/>
    </row>
    <row r="79" spans="1:131" s="186" customFormat="1" ht="26.25" customHeight="1">
      <c r="A79" s="198">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02"/>
      <c r="BF79" s="202"/>
      <c r="BG79" s="202"/>
      <c r="BH79" s="202"/>
      <c r="BI79" s="202"/>
      <c r="BJ79" s="205"/>
      <c r="BK79" s="205"/>
      <c r="BL79" s="205"/>
      <c r="BM79" s="205"/>
      <c r="BN79" s="205"/>
      <c r="BO79" s="202"/>
      <c r="BP79" s="202"/>
      <c r="BQ79" s="199">
        <v>73</v>
      </c>
      <c r="BR79" s="204"/>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85"/>
    </row>
    <row r="80" spans="1:131" s="186" customFormat="1" ht="26.25" customHeight="1">
      <c r="A80" s="198">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02"/>
      <c r="BF80" s="202"/>
      <c r="BG80" s="202"/>
      <c r="BH80" s="202"/>
      <c r="BI80" s="202"/>
      <c r="BJ80" s="202"/>
      <c r="BK80" s="202"/>
      <c r="BL80" s="202"/>
      <c r="BM80" s="202"/>
      <c r="BN80" s="202"/>
      <c r="BO80" s="202"/>
      <c r="BP80" s="202"/>
      <c r="BQ80" s="199">
        <v>74</v>
      </c>
      <c r="BR80" s="204"/>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85"/>
    </row>
    <row r="81" spans="1:131" s="186" customFormat="1" ht="26.25" customHeight="1">
      <c r="A81" s="198">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02"/>
      <c r="BF81" s="202"/>
      <c r="BG81" s="202"/>
      <c r="BH81" s="202"/>
      <c r="BI81" s="202"/>
      <c r="BJ81" s="202"/>
      <c r="BK81" s="202"/>
      <c r="BL81" s="202"/>
      <c r="BM81" s="202"/>
      <c r="BN81" s="202"/>
      <c r="BO81" s="202"/>
      <c r="BP81" s="202"/>
      <c r="BQ81" s="199">
        <v>75</v>
      </c>
      <c r="BR81" s="204"/>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85"/>
    </row>
    <row r="82" spans="1:131" s="186" customFormat="1" ht="26.25" customHeight="1">
      <c r="A82" s="198">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02"/>
      <c r="BF82" s="202"/>
      <c r="BG82" s="202"/>
      <c r="BH82" s="202"/>
      <c r="BI82" s="202"/>
      <c r="BJ82" s="202"/>
      <c r="BK82" s="202"/>
      <c r="BL82" s="202"/>
      <c r="BM82" s="202"/>
      <c r="BN82" s="202"/>
      <c r="BO82" s="202"/>
      <c r="BP82" s="202"/>
      <c r="BQ82" s="199">
        <v>76</v>
      </c>
      <c r="BR82" s="204"/>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85"/>
    </row>
    <row r="83" spans="1:131" s="186" customFormat="1" ht="26.25" customHeight="1">
      <c r="A83" s="198">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02"/>
      <c r="BF83" s="202"/>
      <c r="BG83" s="202"/>
      <c r="BH83" s="202"/>
      <c r="BI83" s="202"/>
      <c r="BJ83" s="202"/>
      <c r="BK83" s="202"/>
      <c r="BL83" s="202"/>
      <c r="BM83" s="202"/>
      <c r="BN83" s="202"/>
      <c r="BO83" s="202"/>
      <c r="BP83" s="202"/>
      <c r="BQ83" s="199">
        <v>77</v>
      </c>
      <c r="BR83" s="204"/>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85"/>
    </row>
    <row r="84" spans="1:131" s="186" customFormat="1" ht="26.25" customHeight="1">
      <c r="A84" s="198">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02"/>
      <c r="BF84" s="202"/>
      <c r="BG84" s="202"/>
      <c r="BH84" s="202"/>
      <c r="BI84" s="202"/>
      <c r="BJ84" s="202"/>
      <c r="BK84" s="202"/>
      <c r="BL84" s="202"/>
      <c r="BM84" s="202"/>
      <c r="BN84" s="202"/>
      <c r="BO84" s="202"/>
      <c r="BP84" s="202"/>
      <c r="BQ84" s="199">
        <v>78</v>
      </c>
      <c r="BR84" s="204"/>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85"/>
    </row>
    <row r="85" spans="1:131" s="186" customFormat="1" ht="26.25" customHeight="1">
      <c r="A85" s="198">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02"/>
      <c r="BF85" s="202"/>
      <c r="BG85" s="202"/>
      <c r="BH85" s="202"/>
      <c r="BI85" s="202"/>
      <c r="BJ85" s="202"/>
      <c r="BK85" s="202"/>
      <c r="BL85" s="202"/>
      <c r="BM85" s="202"/>
      <c r="BN85" s="202"/>
      <c r="BO85" s="202"/>
      <c r="BP85" s="202"/>
      <c r="BQ85" s="199">
        <v>79</v>
      </c>
      <c r="BR85" s="204"/>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85"/>
    </row>
    <row r="86" spans="1:131" s="186" customFormat="1" ht="26.25" customHeight="1">
      <c r="A86" s="198">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02"/>
      <c r="BF86" s="202"/>
      <c r="BG86" s="202"/>
      <c r="BH86" s="202"/>
      <c r="BI86" s="202"/>
      <c r="BJ86" s="202"/>
      <c r="BK86" s="202"/>
      <c r="BL86" s="202"/>
      <c r="BM86" s="202"/>
      <c r="BN86" s="202"/>
      <c r="BO86" s="202"/>
      <c r="BP86" s="202"/>
      <c r="BQ86" s="199">
        <v>80</v>
      </c>
      <c r="BR86" s="204"/>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85"/>
    </row>
    <row r="87" spans="1:131" s="186" customFormat="1" ht="26.25" customHeight="1">
      <c r="A87" s="206">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02"/>
      <c r="BF87" s="202"/>
      <c r="BG87" s="202"/>
      <c r="BH87" s="202"/>
      <c r="BI87" s="202"/>
      <c r="BJ87" s="202"/>
      <c r="BK87" s="202"/>
      <c r="BL87" s="202"/>
      <c r="BM87" s="202"/>
      <c r="BN87" s="202"/>
      <c r="BO87" s="202"/>
      <c r="BP87" s="202"/>
      <c r="BQ87" s="199">
        <v>81</v>
      </c>
      <c r="BR87" s="204"/>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85"/>
    </row>
    <row r="88" spans="1:131" s="186" customFormat="1" ht="26.25" customHeight="1" thickBot="1">
      <c r="A88" s="201" t="s">
        <v>223</v>
      </c>
      <c r="B88" s="810" t="s">
        <v>231</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6884</v>
      </c>
      <c r="AG88" s="862"/>
      <c r="AH88" s="862"/>
      <c r="AI88" s="862"/>
      <c r="AJ88" s="862"/>
      <c r="AK88" s="859"/>
      <c r="AL88" s="859"/>
      <c r="AM88" s="859"/>
      <c r="AN88" s="859"/>
      <c r="AO88" s="859"/>
      <c r="AP88" s="862">
        <v>1723</v>
      </c>
      <c r="AQ88" s="862"/>
      <c r="AR88" s="862"/>
      <c r="AS88" s="862"/>
      <c r="AT88" s="862"/>
      <c r="AU88" s="862">
        <v>8</v>
      </c>
      <c r="AV88" s="862"/>
      <c r="AW88" s="862"/>
      <c r="AX88" s="862"/>
      <c r="AY88" s="862"/>
      <c r="AZ88" s="867"/>
      <c r="BA88" s="867"/>
      <c r="BB88" s="867"/>
      <c r="BC88" s="867"/>
      <c r="BD88" s="868"/>
      <c r="BE88" s="202"/>
      <c r="BF88" s="202"/>
      <c r="BG88" s="202"/>
      <c r="BH88" s="202"/>
      <c r="BI88" s="202"/>
      <c r="BJ88" s="202"/>
      <c r="BK88" s="202"/>
      <c r="BL88" s="202"/>
      <c r="BM88" s="202"/>
      <c r="BN88" s="202"/>
      <c r="BO88" s="202"/>
      <c r="BP88" s="202"/>
      <c r="BQ88" s="199">
        <v>82</v>
      </c>
      <c r="BR88" s="204"/>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85"/>
    </row>
    <row r="89" spans="1:131" s="186" customFormat="1" ht="26.25" hidden="1" customHeight="1">
      <c r="A89" s="207"/>
      <c r="B89" s="208"/>
      <c r="C89" s="208"/>
      <c r="D89" s="208"/>
      <c r="E89" s="208"/>
      <c r="F89" s="208"/>
      <c r="G89" s="208"/>
      <c r="H89" s="208"/>
      <c r="I89" s="208"/>
      <c r="J89" s="208"/>
      <c r="K89" s="208"/>
      <c r="L89" s="208"/>
      <c r="M89" s="208"/>
      <c r="N89" s="208"/>
      <c r="O89" s="208"/>
      <c r="P89" s="208"/>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c r="AT89" s="209"/>
      <c r="AU89" s="209"/>
      <c r="AV89" s="209"/>
      <c r="AW89" s="209"/>
      <c r="AX89" s="209"/>
      <c r="AY89" s="209"/>
      <c r="AZ89" s="210"/>
      <c r="BA89" s="210"/>
      <c r="BB89" s="210"/>
      <c r="BC89" s="210"/>
      <c r="BD89" s="210"/>
      <c r="BE89" s="202"/>
      <c r="BF89" s="202"/>
      <c r="BG89" s="202"/>
      <c r="BH89" s="202"/>
      <c r="BI89" s="202"/>
      <c r="BJ89" s="202"/>
      <c r="BK89" s="202"/>
      <c r="BL89" s="202"/>
      <c r="BM89" s="202"/>
      <c r="BN89" s="202"/>
      <c r="BO89" s="202"/>
      <c r="BP89" s="202"/>
      <c r="BQ89" s="199">
        <v>83</v>
      </c>
      <c r="BR89" s="204"/>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85"/>
    </row>
    <row r="90" spans="1:131" s="186" customFormat="1" ht="26.25" hidden="1" customHeight="1">
      <c r="A90" s="207"/>
      <c r="B90" s="208"/>
      <c r="C90" s="208"/>
      <c r="D90" s="208"/>
      <c r="E90" s="208"/>
      <c r="F90" s="208"/>
      <c r="G90" s="208"/>
      <c r="H90" s="208"/>
      <c r="I90" s="208"/>
      <c r="J90" s="208"/>
      <c r="K90" s="208"/>
      <c r="L90" s="208"/>
      <c r="M90" s="208"/>
      <c r="N90" s="208"/>
      <c r="O90" s="208"/>
      <c r="P90" s="208"/>
      <c r="Q90" s="209"/>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c r="AT90" s="209"/>
      <c r="AU90" s="209"/>
      <c r="AV90" s="209"/>
      <c r="AW90" s="209"/>
      <c r="AX90" s="209"/>
      <c r="AY90" s="209"/>
      <c r="AZ90" s="210"/>
      <c r="BA90" s="210"/>
      <c r="BB90" s="210"/>
      <c r="BC90" s="210"/>
      <c r="BD90" s="210"/>
      <c r="BE90" s="202"/>
      <c r="BF90" s="202"/>
      <c r="BG90" s="202"/>
      <c r="BH90" s="202"/>
      <c r="BI90" s="202"/>
      <c r="BJ90" s="202"/>
      <c r="BK90" s="202"/>
      <c r="BL90" s="202"/>
      <c r="BM90" s="202"/>
      <c r="BN90" s="202"/>
      <c r="BO90" s="202"/>
      <c r="BP90" s="202"/>
      <c r="BQ90" s="199">
        <v>84</v>
      </c>
      <c r="BR90" s="204"/>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85"/>
    </row>
    <row r="91" spans="1:131" s="186" customFormat="1" ht="26.25" hidden="1" customHeight="1">
      <c r="A91" s="207"/>
      <c r="B91" s="208"/>
      <c r="C91" s="208"/>
      <c r="D91" s="208"/>
      <c r="E91" s="208"/>
      <c r="F91" s="208"/>
      <c r="G91" s="208"/>
      <c r="H91" s="208"/>
      <c r="I91" s="208"/>
      <c r="J91" s="208"/>
      <c r="K91" s="208"/>
      <c r="L91" s="208"/>
      <c r="M91" s="208"/>
      <c r="N91" s="208"/>
      <c r="O91" s="208"/>
      <c r="P91" s="208"/>
      <c r="Q91" s="209"/>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c r="AT91" s="209"/>
      <c r="AU91" s="209"/>
      <c r="AV91" s="209"/>
      <c r="AW91" s="209"/>
      <c r="AX91" s="209"/>
      <c r="AY91" s="209"/>
      <c r="AZ91" s="210"/>
      <c r="BA91" s="210"/>
      <c r="BB91" s="210"/>
      <c r="BC91" s="210"/>
      <c r="BD91" s="210"/>
      <c r="BE91" s="202"/>
      <c r="BF91" s="202"/>
      <c r="BG91" s="202"/>
      <c r="BH91" s="202"/>
      <c r="BI91" s="202"/>
      <c r="BJ91" s="202"/>
      <c r="BK91" s="202"/>
      <c r="BL91" s="202"/>
      <c r="BM91" s="202"/>
      <c r="BN91" s="202"/>
      <c r="BO91" s="202"/>
      <c r="BP91" s="202"/>
      <c r="BQ91" s="199">
        <v>85</v>
      </c>
      <c r="BR91" s="204"/>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85"/>
    </row>
    <row r="92" spans="1:131" s="186" customFormat="1" ht="26.25" hidden="1" customHeight="1">
      <c r="A92" s="207"/>
      <c r="B92" s="208"/>
      <c r="C92" s="208"/>
      <c r="D92" s="208"/>
      <c r="E92" s="208"/>
      <c r="F92" s="208"/>
      <c r="G92" s="208"/>
      <c r="H92" s="208"/>
      <c r="I92" s="208"/>
      <c r="J92" s="208"/>
      <c r="K92" s="208"/>
      <c r="L92" s="208"/>
      <c r="M92" s="208"/>
      <c r="N92" s="208"/>
      <c r="O92" s="208"/>
      <c r="P92" s="208"/>
      <c r="Q92" s="209"/>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c r="AT92" s="209"/>
      <c r="AU92" s="209"/>
      <c r="AV92" s="209"/>
      <c r="AW92" s="209"/>
      <c r="AX92" s="209"/>
      <c r="AY92" s="209"/>
      <c r="AZ92" s="210"/>
      <c r="BA92" s="210"/>
      <c r="BB92" s="210"/>
      <c r="BC92" s="210"/>
      <c r="BD92" s="210"/>
      <c r="BE92" s="202"/>
      <c r="BF92" s="202"/>
      <c r="BG92" s="202"/>
      <c r="BH92" s="202"/>
      <c r="BI92" s="202"/>
      <c r="BJ92" s="202"/>
      <c r="BK92" s="202"/>
      <c r="BL92" s="202"/>
      <c r="BM92" s="202"/>
      <c r="BN92" s="202"/>
      <c r="BO92" s="202"/>
      <c r="BP92" s="202"/>
      <c r="BQ92" s="199">
        <v>86</v>
      </c>
      <c r="BR92" s="204"/>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85"/>
    </row>
    <row r="93" spans="1:131" s="186" customFormat="1" ht="26.25" hidden="1" customHeight="1">
      <c r="A93" s="207"/>
      <c r="B93" s="208"/>
      <c r="C93" s="208"/>
      <c r="D93" s="208"/>
      <c r="E93" s="208"/>
      <c r="F93" s="208"/>
      <c r="G93" s="208"/>
      <c r="H93" s="208"/>
      <c r="I93" s="208"/>
      <c r="J93" s="208"/>
      <c r="K93" s="208"/>
      <c r="L93" s="208"/>
      <c r="M93" s="208"/>
      <c r="N93" s="208"/>
      <c r="O93" s="208"/>
      <c r="P93" s="208"/>
      <c r="Q93" s="209"/>
      <c r="R93" s="209"/>
      <c r="S93" s="209"/>
      <c r="T93" s="209"/>
      <c r="U93" s="209"/>
      <c r="V93" s="209"/>
      <c r="W93" s="209"/>
      <c r="X93" s="209"/>
      <c r="Y93" s="209"/>
      <c r="Z93" s="209"/>
      <c r="AA93" s="209"/>
      <c r="AB93" s="209"/>
      <c r="AC93" s="209"/>
      <c r="AD93" s="209"/>
      <c r="AE93" s="209"/>
      <c r="AF93" s="209"/>
      <c r="AG93" s="209"/>
      <c r="AH93" s="209"/>
      <c r="AI93" s="209"/>
      <c r="AJ93" s="209"/>
      <c r="AK93" s="209"/>
      <c r="AL93" s="209"/>
      <c r="AM93" s="209"/>
      <c r="AN93" s="209"/>
      <c r="AO93" s="209"/>
      <c r="AP93" s="209"/>
      <c r="AQ93" s="209"/>
      <c r="AR93" s="209"/>
      <c r="AS93" s="209"/>
      <c r="AT93" s="209"/>
      <c r="AU93" s="209"/>
      <c r="AV93" s="209"/>
      <c r="AW93" s="209"/>
      <c r="AX93" s="209"/>
      <c r="AY93" s="209"/>
      <c r="AZ93" s="210"/>
      <c r="BA93" s="210"/>
      <c r="BB93" s="210"/>
      <c r="BC93" s="210"/>
      <c r="BD93" s="210"/>
      <c r="BE93" s="202"/>
      <c r="BF93" s="202"/>
      <c r="BG93" s="202"/>
      <c r="BH93" s="202"/>
      <c r="BI93" s="202"/>
      <c r="BJ93" s="202"/>
      <c r="BK93" s="202"/>
      <c r="BL93" s="202"/>
      <c r="BM93" s="202"/>
      <c r="BN93" s="202"/>
      <c r="BO93" s="202"/>
      <c r="BP93" s="202"/>
      <c r="BQ93" s="199">
        <v>87</v>
      </c>
      <c r="BR93" s="204"/>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85"/>
    </row>
    <row r="94" spans="1:131" s="186" customFormat="1" ht="26.25" hidden="1" customHeight="1">
      <c r="A94" s="207"/>
      <c r="B94" s="208"/>
      <c r="C94" s="208"/>
      <c r="D94" s="208"/>
      <c r="E94" s="208"/>
      <c r="F94" s="208"/>
      <c r="G94" s="208"/>
      <c r="H94" s="208"/>
      <c r="I94" s="208"/>
      <c r="J94" s="208"/>
      <c r="K94" s="208"/>
      <c r="L94" s="208"/>
      <c r="M94" s="208"/>
      <c r="N94" s="208"/>
      <c r="O94" s="208"/>
      <c r="P94" s="208"/>
      <c r="Q94" s="209"/>
      <c r="R94" s="209"/>
      <c r="S94" s="209"/>
      <c r="T94" s="209"/>
      <c r="U94" s="209"/>
      <c r="V94" s="209"/>
      <c r="W94" s="209"/>
      <c r="X94" s="209"/>
      <c r="Y94" s="209"/>
      <c r="Z94" s="209"/>
      <c r="AA94" s="209"/>
      <c r="AB94" s="209"/>
      <c r="AC94" s="209"/>
      <c r="AD94" s="209"/>
      <c r="AE94" s="209"/>
      <c r="AF94" s="209"/>
      <c r="AG94" s="209"/>
      <c r="AH94" s="209"/>
      <c r="AI94" s="209"/>
      <c r="AJ94" s="209"/>
      <c r="AK94" s="209"/>
      <c r="AL94" s="209"/>
      <c r="AM94" s="209"/>
      <c r="AN94" s="209"/>
      <c r="AO94" s="209"/>
      <c r="AP94" s="209"/>
      <c r="AQ94" s="209"/>
      <c r="AR94" s="209"/>
      <c r="AS94" s="209"/>
      <c r="AT94" s="209"/>
      <c r="AU94" s="209"/>
      <c r="AV94" s="209"/>
      <c r="AW94" s="209"/>
      <c r="AX94" s="209"/>
      <c r="AY94" s="209"/>
      <c r="AZ94" s="210"/>
      <c r="BA94" s="210"/>
      <c r="BB94" s="210"/>
      <c r="BC94" s="210"/>
      <c r="BD94" s="210"/>
      <c r="BE94" s="202"/>
      <c r="BF94" s="202"/>
      <c r="BG94" s="202"/>
      <c r="BH94" s="202"/>
      <c r="BI94" s="202"/>
      <c r="BJ94" s="202"/>
      <c r="BK94" s="202"/>
      <c r="BL94" s="202"/>
      <c r="BM94" s="202"/>
      <c r="BN94" s="202"/>
      <c r="BO94" s="202"/>
      <c r="BP94" s="202"/>
      <c r="BQ94" s="199">
        <v>88</v>
      </c>
      <c r="BR94" s="204"/>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85"/>
    </row>
    <row r="95" spans="1:131" s="186" customFormat="1" ht="26.25" hidden="1" customHeight="1">
      <c r="A95" s="207"/>
      <c r="B95" s="208"/>
      <c r="C95" s="208"/>
      <c r="D95" s="208"/>
      <c r="E95" s="208"/>
      <c r="F95" s="208"/>
      <c r="G95" s="208"/>
      <c r="H95" s="208"/>
      <c r="I95" s="208"/>
      <c r="J95" s="208"/>
      <c r="K95" s="208"/>
      <c r="L95" s="208"/>
      <c r="M95" s="208"/>
      <c r="N95" s="208"/>
      <c r="O95" s="208"/>
      <c r="P95" s="208"/>
      <c r="Q95" s="209"/>
      <c r="R95" s="209"/>
      <c r="S95" s="209"/>
      <c r="T95" s="209"/>
      <c r="U95" s="209"/>
      <c r="V95" s="209"/>
      <c r="W95" s="209"/>
      <c r="X95" s="209"/>
      <c r="Y95" s="209"/>
      <c r="Z95" s="209"/>
      <c r="AA95" s="209"/>
      <c r="AB95" s="209"/>
      <c r="AC95" s="209"/>
      <c r="AD95" s="209"/>
      <c r="AE95" s="209"/>
      <c r="AF95" s="209"/>
      <c r="AG95" s="209"/>
      <c r="AH95" s="209"/>
      <c r="AI95" s="209"/>
      <c r="AJ95" s="209"/>
      <c r="AK95" s="209"/>
      <c r="AL95" s="209"/>
      <c r="AM95" s="209"/>
      <c r="AN95" s="209"/>
      <c r="AO95" s="209"/>
      <c r="AP95" s="209"/>
      <c r="AQ95" s="209"/>
      <c r="AR95" s="209"/>
      <c r="AS95" s="209"/>
      <c r="AT95" s="209"/>
      <c r="AU95" s="209"/>
      <c r="AV95" s="209"/>
      <c r="AW95" s="209"/>
      <c r="AX95" s="209"/>
      <c r="AY95" s="209"/>
      <c r="AZ95" s="210"/>
      <c r="BA95" s="210"/>
      <c r="BB95" s="210"/>
      <c r="BC95" s="210"/>
      <c r="BD95" s="210"/>
      <c r="BE95" s="202"/>
      <c r="BF95" s="202"/>
      <c r="BG95" s="202"/>
      <c r="BH95" s="202"/>
      <c r="BI95" s="202"/>
      <c r="BJ95" s="202"/>
      <c r="BK95" s="202"/>
      <c r="BL95" s="202"/>
      <c r="BM95" s="202"/>
      <c r="BN95" s="202"/>
      <c r="BO95" s="202"/>
      <c r="BP95" s="202"/>
      <c r="BQ95" s="199">
        <v>89</v>
      </c>
      <c r="BR95" s="204"/>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85"/>
    </row>
    <row r="96" spans="1:131" s="186" customFormat="1" ht="26.25" hidden="1" customHeight="1">
      <c r="A96" s="207"/>
      <c r="B96" s="208"/>
      <c r="C96" s="208"/>
      <c r="D96" s="208"/>
      <c r="E96" s="208"/>
      <c r="F96" s="208"/>
      <c r="G96" s="208"/>
      <c r="H96" s="208"/>
      <c r="I96" s="208"/>
      <c r="J96" s="208"/>
      <c r="K96" s="208"/>
      <c r="L96" s="208"/>
      <c r="M96" s="208"/>
      <c r="N96" s="208"/>
      <c r="O96" s="208"/>
      <c r="P96" s="208"/>
      <c r="Q96" s="209"/>
      <c r="R96" s="209"/>
      <c r="S96" s="209"/>
      <c r="T96" s="209"/>
      <c r="U96" s="209"/>
      <c r="V96" s="209"/>
      <c r="W96" s="209"/>
      <c r="X96" s="209"/>
      <c r="Y96" s="209"/>
      <c r="Z96" s="209"/>
      <c r="AA96" s="209"/>
      <c r="AB96" s="209"/>
      <c r="AC96" s="209"/>
      <c r="AD96" s="209"/>
      <c r="AE96" s="209"/>
      <c r="AF96" s="209"/>
      <c r="AG96" s="209"/>
      <c r="AH96" s="209"/>
      <c r="AI96" s="209"/>
      <c r="AJ96" s="209"/>
      <c r="AK96" s="209"/>
      <c r="AL96" s="209"/>
      <c r="AM96" s="209"/>
      <c r="AN96" s="209"/>
      <c r="AO96" s="209"/>
      <c r="AP96" s="209"/>
      <c r="AQ96" s="209"/>
      <c r="AR96" s="209"/>
      <c r="AS96" s="209"/>
      <c r="AT96" s="209"/>
      <c r="AU96" s="209"/>
      <c r="AV96" s="209"/>
      <c r="AW96" s="209"/>
      <c r="AX96" s="209"/>
      <c r="AY96" s="209"/>
      <c r="AZ96" s="210"/>
      <c r="BA96" s="210"/>
      <c r="BB96" s="210"/>
      <c r="BC96" s="210"/>
      <c r="BD96" s="210"/>
      <c r="BE96" s="202"/>
      <c r="BF96" s="202"/>
      <c r="BG96" s="202"/>
      <c r="BH96" s="202"/>
      <c r="BI96" s="202"/>
      <c r="BJ96" s="202"/>
      <c r="BK96" s="202"/>
      <c r="BL96" s="202"/>
      <c r="BM96" s="202"/>
      <c r="BN96" s="202"/>
      <c r="BO96" s="202"/>
      <c r="BP96" s="202"/>
      <c r="BQ96" s="199">
        <v>90</v>
      </c>
      <c r="BR96" s="204"/>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85"/>
    </row>
    <row r="97" spans="1:131" s="186" customFormat="1" ht="26.25" hidden="1" customHeight="1">
      <c r="A97" s="207"/>
      <c r="B97" s="208"/>
      <c r="C97" s="208"/>
      <c r="D97" s="208"/>
      <c r="E97" s="208"/>
      <c r="F97" s="208"/>
      <c r="G97" s="208"/>
      <c r="H97" s="208"/>
      <c r="I97" s="208"/>
      <c r="J97" s="208"/>
      <c r="K97" s="208"/>
      <c r="L97" s="208"/>
      <c r="M97" s="208"/>
      <c r="N97" s="208"/>
      <c r="O97" s="208"/>
      <c r="P97" s="208"/>
      <c r="Q97" s="209"/>
      <c r="R97" s="209"/>
      <c r="S97" s="209"/>
      <c r="T97" s="209"/>
      <c r="U97" s="209"/>
      <c r="V97" s="209"/>
      <c r="W97" s="209"/>
      <c r="X97" s="209"/>
      <c r="Y97" s="209"/>
      <c r="Z97" s="209"/>
      <c r="AA97" s="209"/>
      <c r="AB97" s="209"/>
      <c r="AC97" s="209"/>
      <c r="AD97" s="209"/>
      <c r="AE97" s="209"/>
      <c r="AF97" s="209"/>
      <c r="AG97" s="209"/>
      <c r="AH97" s="209"/>
      <c r="AI97" s="209"/>
      <c r="AJ97" s="209"/>
      <c r="AK97" s="209"/>
      <c r="AL97" s="209"/>
      <c r="AM97" s="209"/>
      <c r="AN97" s="209"/>
      <c r="AO97" s="209"/>
      <c r="AP97" s="209"/>
      <c r="AQ97" s="209"/>
      <c r="AR97" s="209"/>
      <c r="AS97" s="209"/>
      <c r="AT97" s="209"/>
      <c r="AU97" s="209"/>
      <c r="AV97" s="209"/>
      <c r="AW97" s="209"/>
      <c r="AX97" s="209"/>
      <c r="AY97" s="209"/>
      <c r="AZ97" s="210"/>
      <c r="BA97" s="210"/>
      <c r="BB97" s="210"/>
      <c r="BC97" s="210"/>
      <c r="BD97" s="210"/>
      <c r="BE97" s="202"/>
      <c r="BF97" s="202"/>
      <c r="BG97" s="202"/>
      <c r="BH97" s="202"/>
      <c r="BI97" s="202"/>
      <c r="BJ97" s="202"/>
      <c r="BK97" s="202"/>
      <c r="BL97" s="202"/>
      <c r="BM97" s="202"/>
      <c r="BN97" s="202"/>
      <c r="BO97" s="202"/>
      <c r="BP97" s="202"/>
      <c r="BQ97" s="199">
        <v>91</v>
      </c>
      <c r="BR97" s="204"/>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85"/>
    </row>
    <row r="98" spans="1:131" s="186" customFormat="1" ht="26.25" hidden="1" customHeight="1">
      <c r="A98" s="207"/>
      <c r="B98" s="208"/>
      <c r="C98" s="208"/>
      <c r="D98" s="208"/>
      <c r="E98" s="208"/>
      <c r="F98" s="208"/>
      <c r="G98" s="208"/>
      <c r="H98" s="208"/>
      <c r="I98" s="208"/>
      <c r="J98" s="208"/>
      <c r="K98" s="208"/>
      <c r="L98" s="208"/>
      <c r="M98" s="208"/>
      <c r="N98" s="208"/>
      <c r="O98" s="208"/>
      <c r="P98" s="208"/>
      <c r="Q98" s="209"/>
      <c r="R98" s="209"/>
      <c r="S98" s="209"/>
      <c r="T98" s="209"/>
      <c r="U98" s="209"/>
      <c r="V98" s="209"/>
      <c r="W98" s="209"/>
      <c r="X98" s="209"/>
      <c r="Y98" s="209"/>
      <c r="Z98" s="209"/>
      <c r="AA98" s="209"/>
      <c r="AB98" s="209"/>
      <c r="AC98" s="209"/>
      <c r="AD98" s="209"/>
      <c r="AE98" s="209"/>
      <c r="AF98" s="209"/>
      <c r="AG98" s="209"/>
      <c r="AH98" s="209"/>
      <c r="AI98" s="209"/>
      <c r="AJ98" s="209"/>
      <c r="AK98" s="209"/>
      <c r="AL98" s="209"/>
      <c r="AM98" s="209"/>
      <c r="AN98" s="209"/>
      <c r="AO98" s="209"/>
      <c r="AP98" s="209"/>
      <c r="AQ98" s="209"/>
      <c r="AR98" s="209"/>
      <c r="AS98" s="209"/>
      <c r="AT98" s="209"/>
      <c r="AU98" s="209"/>
      <c r="AV98" s="209"/>
      <c r="AW98" s="209"/>
      <c r="AX98" s="209"/>
      <c r="AY98" s="209"/>
      <c r="AZ98" s="210"/>
      <c r="BA98" s="210"/>
      <c r="BB98" s="210"/>
      <c r="BC98" s="210"/>
      <c r="BD98" s="210"/>
      <c r="BE98" s="202"/>
      <c r="BF98" s="202"/>
      <c r="BG98" s="202"/>
      <c r="BH98" s="202"/>
      <c r="BI98" s="202"/>
      <c r="BJ98" s="202"/>
      <c r="BK98" s="202"/>
      <c r="BL98" s="202"/>
      <c r="BM98" s="202"/>
      <c r="BN98" s="202"/>
      <c r="BO98" s="202"/>
      <c r="BP98" s="202"/>
      <c r="BQ98" s="199">
        <v>92</v>
      </c>
      <c r="BR98" s="204"/>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85"/>
    </row>
    <row r="99" spans="1:131" s="186" customFormat="1" ht="26.25" hidden="1" customHeight="1">
      <c r="A99" s="207"/>
      <c r="B99" s="208"/>
      <c r="C99" s="208"/>
      <c r="D99" s="208"/>
      <c r="E99" s="208"/>
      <c r="F99" s="208"/>
      <c r="G99" s="208"/>
      <c r="H99" s="208"/>
      <c r="I99" s="208"/>
      <c r="J99" s="208"/>
      <c r="K99" s="208"/>
      <c r="L99" s="208"/>
      <c r="M99" s="208"/>
      <c r="N99" s="208"/>
      <c r="O99" s="208"/>
      <c r="P99" s="208"/>
      <c r="Q99" s="209"/>
      <c r="R99" s="209"/>
      <c r="S99" s="209"/>
      <c r="T99" s="209"/>
      <c r="U99" s="209"/>
      <c r="V99" s="209"/>
      <c r="W99" s="209"/>
      <c r="X99" s="209"/>
      <c r="Y99" s="209"/>
      <c r="Z99" s="209"/>
      <c r="AA99" s="209"/>
      <c r="AB99" s="209"/>
      <c r="AC99" s="209"/>
      <c r="AD99" s="209"/>
      <c r="AE99" s="209"/>
      <c r="AF99" s="209"/>
      <c r="AG99" s="209"/>
      <c r="AH99" s="209"/>
      <c r="AI99" s="209"/>
      <c r="AJ99" s="209"/>
      <c r="AK99" s="209"/>
      <c r="AL99" s="209"/>
      <c r="AM99" s="209"/>
      <c r="AN99" s="209"/>
      <c r="AO99" s="209"/>
      <c r="AP99" s="209"/>
      <c r="AQ99" s="209"/>
      <c r="AR99" s="209"/>
      <c r="AS99" s="209"/>
      <c r="AT99" s="209"/>
      <c r="AU99" s="209"/>
      <c r="AV99" s="209"/>
      <c r="AW99" s="209"/>
      <c r="AX99" s="209"/>
      <c r="AY99" s="209"/>
      <c r="AZ99" s="210"/>
      <c r="BA99" s="210"/>
      <c r="BB99" s="210"/>
      <c r="BC99" s="210"/>
      <c r="BD99" s="210"/>
      <c r="BE99" s="202"/>
      <c r="BF99" s="202"/>
      <c r="BG99" s="202"/>
      <c r="BH99" s="202"/>
      <c r="BI99" s="202"/>
      <c r="BJ99" s="202"/>
      <c r="BK99" s="202"/>
      <c r="BL99" s="202"/>
      <c r="BM99" s="202"/>
      <c r="BN99" s="202"/>
      <c r="BO99" s="202"/>
      <c r="BP99" s="202"/>
      <c r="BQ99" s="199">
        <v>93</v>
      </c>
      <c r="BR99" s="204"/>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85"/>
    </row>
    <row r="100" spans="1:131" s="186" customFormat="1" ht="26.25" hidden="1" customHeight="1">
      <c r="A100" s="207"/>
      <c r="B100" s="208"/>
      <c r="C100" s="208"/>
      <c r="D100" s="208"/>
      <c r="E100" s="208"/>
      <c r="F100" s="208"/>
      <c r="G100" s="208"/>
      <c r="H100" s="208"/>
      <c r="I100" s="208"/>
      <c r="J100" s="208"/>
      <c r="K100" s="208"/>
      <c r="L100" s="208"/>
      <c r="M100" s="208"/>
      <c r="N100" s="208"/>
      <c r="O100" s="208"/>
      <c r="P100" s="208"/>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209"/>
      <c r="AM100" s="209"/>
      <c r="AN100" s="209"/>
      <c r="AO100" s="209"/>
      <c r="AP100" s="209"/>
      <c r="AQ100" s="209"/>
      <c r="AR100" s="209"/>
      <c r="AS100" s="209"/>
      <c r="AT100" s="209"/>
      <c r="AU100" s="209"/>
      <c r="AV100" s="209"/>
      <c r="AW100" s="209"/>
      <c r="AX100" s="209"/>
      <c r="AY100" s="209"/>
      <c r="AZ100" s="210"/>
      <c r="BA100" s="210"/>
      <c r="BB100" s="210"/>
      <c r="BC100" s="210"/>
      <c r="BD100" s="210"/>
      <c r="BE100" s="202"/>
      <c r="BF100" s="202"/>
      <c r="BG100" s="202"/>
      <c r="BH100" s="202"/>
      <c r="BI100" s="202"/>
      <c r="BJ100" s="202"/>
      <c r="BK100" s="202"/>
      <c r="BL100" s="202"/>
      <c r="BM100" s="202"/>
      <c r="BN100" s="202"/>
      <c r="BO100" s="202"/>
      <c r="BP100" s="202"/>
      <c r="BQ100" s="199">
        <v>94</v>
      </c>
      <c r="BR100" s="204"/>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85"/>
    </row>
    <row r="101" spans="1:131" s="186" customFormat="1" ht="26.25" hidden="1" customHeight="1">
      <c r="A101" s="207"/>
      <c r="B101" s="208"/>
      <c r="C101" s="208"/>
      <c r="D101" s="208"/>
      <c r="E101" s="208"/>
      <c r="F101" s="208"/>
      <c r="G101" s="208"/>
      <c r="H101" s="208"/>
      <c r="I101" s="208"/>
      <c r="J101" s="208"/>
      <c r="K101" s="208"/>
      <c r="L101" s="208"/>
      <c r="M101" s="208"/>
      <c r="N101" s="208"/>
      <c r="O101" s="208"/>
      <c r="P101" s="208"/>
      <c r="Q101" s="209"/>
      <c r="R101" s="209"/>
      <c r="S101" s="209"/>
      <c r="T101" s="209"/>
      <c r="U101" s="209"/>
      <c r="V101" s="209"/>
      <c r="W101" s="209"/>
      <c r="X101" s="209"/>
      <c r="Y101" s="209"/>
      <c r="Z101" s="209"/>
      <c r="AA101" s="209"/>
      <c r="AB101" s="209"/>
      <c r="AC101" s="209"/>
      <c r="AD101" s="209"/>
      <c r="AE101" s="209"/>
      <c r="AF101" s="209"/>
      <c r="AG101" s="209"/>
      <c r="AH101" s="209"/>
      <c r="AI101" s="209"/>
      <c r="AJ101" s="209"/>
      <c r="AK101" s="209"/>
      <c r="AL101" s="209"/>
      <c r="AM101" s="209"/>
      <c r="AN101" s="209"/>
      <c r="AO101" s="209"/>
      <c r="AP101" s="209"/>
      <c r="AQ101" s="209"/>
      <c r="AR101" s="209"/>
      <c r="AS101" s="209"/>
      <c r="AT101" s="209"/>
      <c r="AU101" s="209"/>
      <c r="AV101" s="209"/>
      <c r="AW101" s="209"/>
      <c r="AX101" s="209"/>
      <c r="AY101" s="209"/>
      <c r="AZ101" s="210"/>
      <c r="BA101" s="210"/>
      <c r="BB101" s="210"/>
      <c r="BC101" s="210"/>
      <c r="BD101" s="210"/>
      <c r="BE101" s="202"/>
      <c r="BF101" s="202"/>
      <c r="BG101" s="202"/>
      <c r="BH101" s="202"/>
      <c r="BI101" s="202"/>
      <c r="BJ101" s="202"/>
      <c r="BK101" s="202"/>
      <c r="BL101" s="202"/>
      <c r="BM101" s="202"/>
      <c r="BN101" s="202"/>
      <c r="BO101" s="202"/>
      <c r="BP101" s="202"/>
      <c r="BQ101" s="199">
        <v>95</v>
      </c>
      <c r="BR101" s="204"/>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85"/>
    </row>
    <row r="102" spans="1:131" s="186" customFormat="1" ht="26.25" customHeight="1" thickBot="1">
      <c r="A102" s="207"/>
      <c r="B102" s="208"/>
      <c r="C102" s="208"/>
      <c r="D102" s="208"/>
      <c r="E102" s="208"/>
      <c r="F102" s="208"/>
      <c r="G102" s="208"/>
      <c r="H102" s="208"/>
      <c r="I102" s="208"/>
      <c r="J102" s="208"/>
      <c r="K102" s="208"/>
      <c r="L102" s="208"/>
      <c r="M102" s="208"/>
      <c r="N102" s="208"/>
      <c r="O102" s="208"/>
      <c r="P102" s="208"/>
      <c r="Q102" s="209"/>
      <c r="R102" s="209"/>
      <c r="S102" s="209"/>
      <c r="T102" s="209"/>
      <c r="U102" s="209"/>
      <c r="V102" s="209"/>
      <c r="W102" s="209"/>
      <c r="X102" s="209"/>
      <c r="Y102" s="209"/>
      <c r="Z102" s="209"/>
      <c r="AA102" s="209"/>
      <c r="AB102" s="209"/>
      <c r="AC102" s="209"/>
      <c r="AD102" s="209"/>
      <c r="AE102" s="209"/>
      <c r="AF102" s="209"/>
      <c r="AG102" s="209"/>
      <c r="AH102" s="209"/>
      <c r="AI102" s="209"/>
      <c r="AJ102" s="209"/>
      <c r="AK102" s="209"/>
      <c r="AL102" s="209"/>
      <c r="AM102" s="209"/>
      <c r="AN102" s="209"/>
      <c r="AO102" s="209"/>
      <c r="AP102" s="209"/>
      <c r="AQ102" s="209"/>
      <c r="AR102" s="209"/>
      <c r="AS102" s="209"/>
      <c r="AT102" s="209"/>
      <c r="AU102" s="209"/>
      <c r="AV102" s="209"/>
      <c r="AW102" s="209"/>
      <c r="AX102" s="209"/>
      <c r="AY102" s="209"/>
      <c r="AZ102" s="210"/>
      <c r="BA102" s="210"/>
      <c r="BB102" s="210"/>
      <c r="BC102" s="210"/>
      <c r="BD102" s="210"/>
      <c r="BE102" s="202"/>
      <c r="BF102" s="202"/>
      <c r="BG102" s="202"/>
      <c r="BH102" s="202"/>
      <c r="BI102" s="202"/>
      <c r="BJ102" s="202"/>
      <c r="BK102" s="202"/>
      <c r="BL102" s="202"/>
      <c r="BM102" s="202"/>
      <c r="BN102" s="202"/>
      <c r="BO102" s="202"/>
      <c r="BP102" s="202"/>
      <c r="BQ102" s="201" t="s">
        <v>223</v>
      </c>
      <c r="BR102" s="810" t="s">
        <v>232</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10</v>
      </c>
      <c r="CS102" s="870"/>
      <c r="CT102" s="870"/>
      <c r="CU102" s="870"/>
      <c r="CV102" s="913"/>
      <c r="CW102" s="912" t="s">
        <v>526</v>
      </c>
      <c r="CX102" s="870"/>
      <c r="CY102" s="870"/>
      <c r="CZ102" s="870"/>
      <c r="DA102" s="913"/>
      <c r="DB102" s="912" t="s">
        <v>526</v>
      </c>
      <c r="DC102" s="870"/>
      <c r="DD102" s="870"/>
      <c r="DE102" s="870"/>
      <c r="DF102" s="913"/>
      <c r="DG102" s="912" t="s">
        <v>526</v>
      </c>
      <c r="DH102" s="870"/>
      <c r="DI102" s="870"/>
      <c r="DJ102" s="870"/>
      <c r="DK102" s="913"/>
      <c r="DL102" s="912" t="s">
        <v>526</v>
      </c>
      <c r="DM102" s="870"/>
      <c r="DN102" s="870"/>
      <c r="DO102" s="870"/>
      <c r="DP102" s="913"/>
      <c r="DQ102" s="912" t="s">
        <v>526</v>
      </c>
      <c r="DR102" s="870"/>
      <c r="DS102" s="870"/>
      <c r="DT102" s="870"/>
      <c r="DU102" s="913"/>
      <c r="DV102" s="936"/>
      <c r="DW102" s="937"/>
      <c r="DX102" s="937"/>
      <c r="DY102" s="937"/>
      <c r="DZ102" s="938"/>
      <c r="EA102" s="185"/>
    </row>
    <row r="103" spans="1:131" s="186" customFormat="1" ht="26.25" customHeight="1">
      <c r="A103" s="207"/>
      <c r="B103" s="208"/>
      <c r="C103" s="208"/>
      <c r="D103" s="208"/>
      <c r="E103" s="208"/>
      <c r="F103" s="208"/>
      <c r="G103" s="208"/>
      <c r="H103" s="208"/>
      <c r="I103" s="208"/>
      <c r="J103" s="208"/>
      <c r="K103" s="208"/>
      <c r="L103" s="208"/>
      <c r="M103" s="208"/>
      <c r="N103" s="208"/>
      <c r="O103" s="208"/>
      <c r="P103" s="208"/>
      <c r="Q103" s="209"/>
      <c r="R103" s="209"/>
      <c r="S103" s="209"/>
      <c r="T103" s="209"/>
      <c r="U103" s="209"/>
      <c r="V103" s="209"/>
      <c r="W103" s="209"/>
      <c r="X103" s="209"/>
      <c r="Y103" s="209"/>
      <c r="Z103" s="209"/>
      <c r="AA103" s="209"/>
      <c r="AB103" s="209"/>
      <c r="AC103" s="209"/>
      <c r="AD103" s="209"/>
      <c r="AE103" s="209"/>
      <c r="AF103" s="209"/>
      <c r="AG103" s="209"/>
      <c r="AH103" s="209"/>
      <c r="AI103" s="209"/>
      <c r="AJ103" s="209"/>
      <c r="AK103" s="209"/>
      <c r="AL103" s="209"/>
      <c r="AM103" s="209"/>
      <c r="AN103" s="209"/>
      <c r="AO103" s="209"/>
      <c r="AP103" s="209"/>
      <c r="AQ103" s="209"/>
      <c r="AR103" s="209"/>
      <c r="AS103" s="209"/>
      <c r="AT103" s="209"/>
      <c r="AU103" s="209"/>
      <c r="AV103" s="209"/>
      <c r="AW103" s="209"/>
      <c r="AX103" s="209"/>
      <c r="AY103" s="209"/>
      <c r="AZ103" s="210"/>
      <c r="BA103" s="210"/>
      <c r="BB103" s="210"/>
      <c r="BC103" s="210"/>
      <c r="BD103" s="210"/>
      <c r="BE103" s="202"/>
      <c r="BF103" s="202"/>
      <c r="BG103" s="202"/>
      <c r="BH103" s="202"/>
      <c r="BI103" s="202"/>
      <c r="BJ103" s="202"/>
      <c r="BK103" s="202"/>
      <c r="BL103" s="202"/>
      <c r="BM103" s="202"/>
      <c r="BN103" s="202"/>
      <c r="BO103" s="202"/>
      <c r="BP103" s="202"/>
      <c r="BQ103" s="939" t="s">
        <v>527</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85"/>
    </row>
    <row r="104" spans="1:131" s="186" customFormat="1" ht="26.25" customHeight="1">
      <c r="A104" s="207"/>
      <c r="B104" s="208"/>
      <c r="C104" s="208"/>
      <c r="D104" s="208"/>
      <c r="E104" s="208"/>
      <c r="F104" s="208"/>
      <c r="G104" s="208"/>
      <c r="H104" s="208"/>
      <c r="I104" s="208"/>
      <c r="J104" s="208"/>
      <c r="K104" s="208"/>
      <c r="L104" s="208"/>
      <c r="M104" s="208"/>
      <c r="N104" s="208"/>
      <c r="O104" s="208"/>
      <c r="P104" s="208"/>
      <c r="Q104" s="209"/>
      <c r="R104" s="209"/>
      <c r="S104" s="209"/>
      <c r="T104" s="209"/>
      <c r="U104" s="209"/>
      <c r="V104" s="209"/>
      <c r="W104" s="209"/>
      <c r="X104" s="209"/>
      <c r="Y104" s="209"/>
      <c r="Z104" s="209"/>
      <c r="AA104" s="209"/>
      <c r="AB104" s="209"/>
      <c r="AC104" s="209"/>
      <c r="AD104" s="209"/>
      <c r="AE104" s="209"/>
      <c r="AF104" s="209"/>
      <c r="AG104" s="209"/>
      <c r="AH104" s="209"/>
      <c r="AI104" s="209"/>
      <c r="AJ104" s="209"/>
      <c r="AK104" s="209"/>
      <c r="AL104" s="209"/>
      <c r="AM104" s="209"/>
      <c r="AN104" s="209"/>
      <c r="AO104" s="209"/>
      <c r="AP104" s="209"/>
      <c r="AQ104" s="209"/>
      <c r="AR104" s="209"/>
      <c r="AS104" s="209"/>
      <c r="AT104" s="209"/>
      <c r="AU104" s="209"/>
      <c r="AV104" s="209"/>
      <c r="AW104" s="209"/>
      <c r="AX104" s="209"/>
      <c r="AY104" s="209"/>
      <c r="AZ104" s="210"/>
      <c r="BA104" s="210"/>
      <c r="BB104" s="210"/>
      <c r="BC104" s="210"/>
      <c r="BD104" s="210"/>
      <c r="BE104" s="202"/>
      <c r="BF104" s="202"/>
      <c r="BG104" s="202"/>
      <c r="BH104" s="202"/>
      <c r="BI104" s="202"/>
      <c r="BJ104" s="202"/>
      <c r="BK104" s="202"/>
      <c r="BL104" s="202"/>
      <c r="BM104" s="202"/>
      <c r="BN104" s="202"/>
      <c r="BO104" s="202"/>
      <c r="BP104" s="202"/>
      <c r="BQ104" s="940" t="s">
        <v>528</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85"/>
    </row>
    <row r="105" spans="1:131" s="186" customFormat="1" ht="11.25" customHeight="1">
      <c r="A105" s="202"/>
      <c r="B105" s="2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5"/>
      <c r="BR105" s="205"/>
      <c r="BS105" s="205"/>
      <c r="BT105" s="205"/>
      <c r="BU105" s="205"/>
      <c r="BV105" s="205"/>
      <c r="BW105" s="205"/>
      <c r="BX105" s="205"/>
      <c r="BY105" s="205"/>
      <c r="BZ105" s="205"/>
      <c r="CA105" s="205"/>
      <c r="CB105" s="205"/>
      <c r="CC105" s="205"/>
      <c r="CD105" s="205"/>
      <c r="CE105" s="205"/>
      <c r="CF105" s="205"/>
      <c r="CG105" s="205"/>
      <c r="CH105" s="205"/>
      <c r="CI105" s="205"/>
      <c r="CJ105" s="205"/>
      <c r="CK105" s="205"/>
      <c r="CL105" s="205"/>
      <c r="CM105" s="205"/>
      <c r="CN105" s="205"/>
      <c r="CO105" s="205"/>
      <c r="CP105" s="205"/>
      <c r="CQ105" s="205"/>
      <c r="CR105" s="205"/>
      <c r="CS105" s="205"/>
      <c r="CT105" s="205"/>
      <c r="CU105" s="205"/>
      <c r="CV105" s="205"/>
      <c r="CW105" s="205"/>
      <c r="CX105" s="205"/>
      <c r="CY105" s="205"/>
      <c r="CZ105" s="205"/>
      <c r="DA105" s="205"/>
      <c r="DB105" s="205"/>
      <c r="DC105" s="205"/>
      <c r="DD105" s="205"/>
      <c r="DE105" s="205"/>
      <c r="DF105" s="205"/>
      <c r="DG105" s="205"/>
      <c r="DH105" s="205"/>
      <c r="DI105" s="205"/>
      <c r="DJ105" s="205"/>
      <c r="DK105" s="205"/>
      <c r="DL105" s="205"/>
      <c r="DM105" s="205"/>
      <c r="DN105" s="205"/>
      <c r="DO105" s="205"/>
      <c r="DP105" s="205"/>
      <c r="DQ105" s="205"/>
      <c r="DR105" s="205"/>
      <c r="DS105" s="205"/>
      <c r="DT105" s="205"/>
      <c r="DU105" s="205"/>
      <c r="DV105" s="205"/>
      <c r="DW105" s="205"/>
      <c r="DX105" s="205"/>
      <c r="DY105" s="205"/>
      <c r="DZ105" s="205"/>
      <c r="EA105" s="185"/>
    </row>
    <row r="106" spans="1:131" s="186" customFormat="1" ht="11.25" customHeight="1">
      <c r="A106" s="211"/>
      <c r="B106" s="211"/>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05"/>
      <c r="BR106" s="205"/>
      <c r="BS106" s="205"/>
      <c r="BT106" s="205"/>
      <c r="BU106" s="205"/>
      <c r="BV106" s="205"/>
      <c r="BW106" s="205"/>
      <c r="BX106" s="205"/>
      <c r="BY106" s="205"/>
      <c r="BZ106" s="205"/>
      <c r="CA106" s="205"/>
      <c r="CB106" s="205"/>
      <c r="CC106" s="205"/>
      <c r="CD106" s="205"/>
      <c r="CE106" s="205"/>
      <c r="CF106" s="205"/>
      <c r="CG106" s="205"/>
      <c r="CH106" s="205"/>
      <c r="CI106" s="205"/>
      <c r="CJ106" s="205"/>
      <c r="CK106" s="205"/>
      <c r="CL106" s="205"/>
      <c r="CM106" s="205"/>
      <c r="CN106" s="205"/>
      <c r="CO106" s="205"/>
      <c r="CP106" s="205"/>
      <c r="CQ106" s="205"/>
      <c r="CR106" s="205"/>
      <c r="CS106" s="205"/>
      <c r="CT106" s="205"/>
      <c r="CU106" s="205"/>
      <c r="CV106" s="205"/>
      <c r="CW106" s="205"/>
      <c r="CX106" s="205"/>
      <c r="CY106" s="205"/>
      <c r="CZ106" s="205"/>
      <c r="DA106" s="205"/>
      <c r="DB106" s="205"/>
      <c r="DC106" s="205"/>
      <c r="DD106" s="205"/>
      <c r="DE106" s="205"/>
      <c r="DF106" s="205"/>
      <c r="DG106" s="205"/>
      <c r="DH106" s="205"/>
      <c r="DI106" s="205"/>
      <c r="DJ106" s="205"/>
      <c r="DK106" s="205"/>
      <c r="DL106" s="205"/>
      <c r="DM106" s="205"/>
      <c r="DN106" s="205"/>
      <c r="DO106" s="205"/>
      <c r="DP106" s="205"/>
      <c r="DQ106" s="205"/>
      <c r="DR106" s="205"/>
      <c r="DS106" s="205"/>
      <c r="DT106" s="205"/>
      <c r="DU106" s="205"/>
      <c r="DV106" s="205"/>
      <c r="DW106" s="205"/>
      <c r="DX106" s="205"/>
      <c r="DY106" s="205"/>
      <c r="DZ106" s="205"/>
      <c r="EA106" s="185"/>
    </row>
    <row r="107" spans="1:131" s="185" customFormat="1" ht="26.25" customHeight="1" thickBot="1">
      <c r="A107" s="212" t="s">
        <v>233</v>
      </c>
      <c r="B107" s="369"/>
      <c r="C107" s="369"/>
      <c r="D107" s="369"/>
      <c r="E107" s="369"/>
      <c r="F107" s="369"/>
      <c r="G107" s="369"/>
      <c r="H107" s="369"/>
      <c r="I107" s="369"/>
      <c r="J107" s="369"/>
      <c r="K107" s="369"/>
      <c r="L107" s="369"/>
      <c r="M107" s="369"/>
      <c r="N107" s="369"/>
      <c r="O107" s="369"/>
      <c r="P107" s="369"/>
      <c r="Q107" s="369"/>
      <c r="R107" s="369"/>
      <c r="S107" s="369"/>
      <c r="T107" s="369"/>
      <c r="U107" s="369"/>
      <c r="V107" s="369"/>
      <c r="W107" s="369"/>
      <c r="X107" s="369"/>
      <c r="Y107" s="369"/>
      <c r="Z107" s="369"/>
      <c r="AA107" s="369"/>
      <c r="AB107" s="369"/>
      <c r="AC107" s="369"/>
      <c r="AD107" s="369"/>
      <c r="AE107" s="369"/>
      <c r="AF107" s="369"/>
      <c r="AG107" s="369"/>
      <c r="AH107" s="369"/>
      <c r="AI107" s="369"/>
      <c r="AJ107" s="369"/>
      <c r="AK107" s="369"/>
      <c r="AL107" s="369"/>
      <c r="AM107" s="369"/>
      <c r="AN107" s="369"/>
      <c r="AO107" s="369"/>
      <c r="AP107" s="369"/>
      <c r="AQ107" s="369"/>
      <c r="AR107" s="369"/>
      <c r="AS107" s="369"/>
      <c r="AT107" s="369"/>
      <c r="AU107" s="212" t="s">
        <v>529</v>
      </c>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row>
    <row r="108" spans="1:131" s="185" customFormat="1" ht="26.25" customHeight="1">
      <c r="A108" s="941" t="s">
        <v>234</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235</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85" customFormat="1" ht="26.25" customHeight="1">
      <c r="A109" s="934" t="s">
        <v>236</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237</v>
      </c>
      <c r="AB109" s="915"/>
      <c r="AC109" s="915"/>
      <c r="AD109" s="915"/>
      <c r="AE109" s="916"/>
      <c r="AF109" s="914" t="s">
        <v>188</v>
      </c>
      <c r="AG109" s="915"/>
      <c r="AH109" s="915"/>
      <c r="AI109" s="915"/>
      <c r="AJ109" s="916"/>
      <c r="AK109" s="914" t="s">
        <v>187</v>
      </c>
      <c r="AL109" s="915"/>
      <c r="AM109" s="915"/>
      <c r="AN109" s="915"/>
      <c r="AO109" s="916"/>
      <c r="AP109" s="914" t="s">
        <v>238</v>
      </c>
      <c r="AQ109" s="915"/>
      <c r="AR109" s="915"/>
      <c r="AS109" s="915"/>
      <c r="AT109" s="917"/>
      <c r="AU109" s="934" t="s">
        <v>236</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237</v>
      </c>
      <c r="BR109" s="915"/>
      <c r="BS109" s="915"/>
      <c r="BT109" s="915"/>
      <c r="BU109" s="916"/>
      <c r="BV109" s="914" t="s">
        <v>188</v>
      </c>
      <c r="BW109" s="915"/>
      <c r="BX109" s="915"/>
      <c r="BY109" s="915"/>
      <c r="BZ109" s="916"/>
      <c r="CA109" s="914" t="s">
        <v>187</v>
      </c>
      <c r="CB109" s="915"/>
      <c r="CC109" s="915"/>
      <c r="CD109" s="915"/>
      <c r="CE109" s="916"/>
      <c r="CF109" s="935" t="s">
        <v>238</v>
      </c>
      <c r="CG109" s="935"/>
      <c r="CH109" s="935"/>
      <c r="CI109" s="935"/>
      <c r="CJ109" s="935"/>
      <c r="CK109" s="914" t="s">
        <v>239</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237</v>
      </c>
      <c r="DH109" s="915"/>
      <c r="DI109" s="915"/>
      <c r="DJ109" s="915"/>
      <c r="DK109" s="916"/>
      <c r="DL109" s="914" t="s">
        <v>188</v>
      </c>
      <c r="DM109" s="915"/>
      <c r="DN109" s="915"/>
      <c r="DO109" s="915"/>
      <c r="DP109" s="916"/>
      <c r="DQ109" s="914" t="s">
        <v>187</v>
      </c>
      <c r="DR109" s="915"/>
      <c r="DS109" s="915"/>
      <c r="DT109" s="915"/>
      <c r="DU109" s="916"/>
      <c r="DV109" s="914" t="s">
        <v>238</v>
      </c>
      <c r="DW109" s="915"/>
      <c r="DX109" s="915"/>
      <c r="DY109" s="915"/>
      <c r="DZ109" s="917"/>
    </row>
    <row r="110" spans="1:131" s="185" customFormat="1" ht="26.25" customHeight="1">
      <c r="A110" s="918" t="s">
        <v>240</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730084</v>
      </c>
      <c r="AB110" s="922"/>
      <c r="AC110" s="922"/>
      <c r="AD110" s="922"/>
      <c r="AE110" s="923"/>
      <c r="AF110" s="924">
        <v>704515</v>
      </c>
      <c r="AG110" s="922"/>
      <c r="AH110" s="922"/>
      <c r="AI110" s="922"/>
      <c r="AJ110" s="923"/>
      <c r="AK110" s="924">
        <v>645669</v>
      </c>
      <c r="AL110" s="922"/>
      <c r="AM110" s="922"/>
      <c r="AN110" s="922"/>
      <c r="AO110" s="923"/>
      <c r="AP110" s="925">
        <v>15.9</v>
      </c>
      <c r="AQ110" s="926"/>
      <c r="AR110" s="926"/>
      <c r="AS110" s="926"/>
      <c r="AT110" s="927"/>
      <c r="AU110" s="928" t="s">
        <v>47</v>
      </c>
      <c r="AV110" s="929"/>
      <c r="AW110" s="929"/>
      <c r="AX110" s="929"/>
      <c r="AY110" s="929"/>
      <c r="AZ110" s="970" t="s">
        <v>241</v>
      </c>
      <c r="BA110" s="919"/>
      <c r="BB110" s="919"/>
      <c r="BC110" s="919"/>
      <c r="BD110" s="919"/>
      <c r="BE110" s="919"/>
      <c r="BF110" s="919"/>
      <c r="BG110" s="919"/>
      <c r="BH110" s="919"/>
      <c r="BI110" s="919"/>
      <c r="BJ110" s="919"/>
      <c r="BK110" s="919"/>
      <c r="BL110" s="919"/>
      <c r="BM110" s="919"/>
      <c r="BN110" s="919"/>
      <c r="BO110" s="919"/>
      <c r="BP110" s="920"/>
      <c r="BQ110" s="956">
        <v>7718248</v>
      </c>
      <c r="BR110" s="957"/>
      <c r="BS110" s="957"/>
      <c r="BT110" s="957"/>
      <c r="BU110" s="957"/>
      <c r="BV110" s="957">
        <v>7858916</v>
      </c>
      <c r="BW110" s="957"/>
      <c r="BX110" s="957"/>
      <c r="BY110" s="957"/>
      <c r="BZ110" s="957"/>
      <c r="CA110" s="957">
        <v>8111766</v>
      </c>
      <c r="CB110" s="957"/>
      <c r="CC110" s="957"/>
      <c r="CD110" s="957"/>
      <c r="CE110" s="957"/>
      <c r="CF110" s="971">
        <v>199.7</v>
      </c>
      <c r="CG110" s="972"/>
      <c r="CH110" s="972"/>
      <c r="CI110" s="972"/>
      <c r="CJ110" s="972"/>
      <c r="CK110" s="973" t="s">
        <v>242</v>
      </c>
      <c r="CL110" s="974"/>
      <c r="CM110" s="953" t="s">
        <v>243</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506</v>
      </c>
      <c r="DH110" s="957"/>
      <c r="DI110" s="957"/>
      <c r="DJ110" s="957"/>
      <c r="DK110" s="957"/>
      <c r="DL110" s="957" t="s">
        <v>506</v>
      </c>
      <c r="DM110" s="957"/>
      <c r="DN110" s="957"/>
      <c r="DO110" s="957"/>
      <c r="DP110" s="957"/>
      <c r="DQ110" s="957" t="s">
        <v>506</v>
      </c>
      <c r="DR110" s="957"/>
      <c r="DS110" s="957"/>
      <c r="DT110" s="957"/>
      <c r="DU110" s="957"/>
      <c r="DV110" s="958" t="s">
        <v>506</v>
      </c>
      <c r="DW110" s="958"/>
      <c r="DX110" s="958"/>
      <c r="DY110" s="958"/>
      <c r="DZ110" s="959"/>
    </row>
    <row r="111" spans="1:131" s="185" customFormat="1" ht="26.25" customHeight="1">
      <c r="A111" s="960" t="s">
        <v>244</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506</v>
      </c>
      <c r="AB111" s="964"/>
      <c r="AC111" s="964"/>
      <c r="AD111" s="964"/>
      <c r="AE111" s="965"/>
      <c r="AF111" s="966" t="s">
        <v>506</v>
      </c>
      <c r="AG111" s="964"/>
      <c r="AH111" s="964"/>
      <c r="AI111" s="964"/>
      <c r="AJ111" s="965"/>
      <c r="AK111" s="966" t="s">
        <v>506</v>
      </c>
      <c r="AL111" s="964"/>
      <c r="AM111" s="964"/>
      <c r="AN111" s="964"/>
      <c r="AO111" s="965"/>
      <c r="AP111" s="967" t="s">
        <v>506</v>
      </c>
      <c r="AQ111" s="968"/>
      <c r="AR111" s="968"/>
      <c r="AS111" s="968"/>
      <c r="AT111" s="969"/>
      <c r="AU111" s="930"/>
      <c r="AV111" s="931"/>
      <c r="AW111" s="931"/>
      <c r="AX111" s="931"/>
      <c r="AY111" s="931"/>
      <c r="AZ111" s="979" t="s">
        <v>245</v>
      </c>
      <c r="BA111" s="980"/>
      <c r="BB111" s="980"/>
      <c r="BC111" s="980"/>
      <c r="BD111" s="980"/>
      <c r="BE111" s="980"/>
      <c r="BF111" s="980"/>
      <c r="BG111" s="980"/>
      <c r="BH111" s="980"/>
      <c r="BI111" s="980"/>
      <c r="BJ111" s="980"/>
      <c r="BK111" s="980"/>
      <c r="BL111" s="980"/>
      <c r="BM111" s="980"/>
      <c r="BN111" s="980"/>
      <c r="BO111" s="980"/>
      <c r="BP111" s="981"/>
      <c r="BQ111" s="949">
        <v>11455</v>
      </c>
      <c r="BR111" s="950"/>
      <c r="BS111" s="950"/>
      <c r="BT111" s="950"/>
      <c r="BU111" s="950"/>
      <c r="BV111" s="950" t="s">
        <v>506</v>
      </c>
      <c r="BW111" s="950"/>
      <c r="BX111" s="950"/>
      <c r="BY111" s="950"/>
      <c r="BZ111" s="950"/>
      <c r="CA111" s="950" t="s">
        <v>506</v>
      </c>
      <c r="CB111" s="950"/>
      <c r="CC111" s="950"/>
      <c r="CD111" s="950"/>
      <c r="CE111" s="950"/>
      <c r="CF111" s="944" t="s">
        <v>506</v>
      </c>
      <c r="CG111" s="945"/>
      <c r="CH111" s="945"/>
      <c r="CI111" s="945"/>
      <c r="CJ111" s="945"/>
      <c r="CK111" s="975"/>
      <c r="CL111" s="976"/>
      <c r="CM111" s="946" t="s">
        <v>246</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506</v>
      </c>
      <c r="DH111" s="950"/>
      <c r="DI111" s="950"/>
      <c r="DJ111" s="950"/>
      <c r="DK111" s="950"/>
      <c r="DL111" s="950" t="s">
        <v>506</v>
      </c>
      <c r="DM111" s="950"/>
      <c r="DN111" s="950"/>
      <c r="DO111" s="950"/>
      <c r="DP111" s="950"/>
      <c r="DQ111" s="950" t="s">
        <v>506</v>
      </c>
      <c r="DR111" s="950"/>
      <c r="DS111" s="950"/>
      <c r="DT111" s="950"/>
      <c r="DU111" s="950"/>
      <c r="DV111" s="951" t="s">
        <v>506</v>
      </c>
      <c r="DW111" s="951"/>
      <c r="DX111" s="951"/>
      <c r="DY111" s="951"/>
      <c r="DZ111" s="952"/>
    </row>
    <row r="112" spans="1:131" s="185" customFormat="1" ht="26.25" customHeight="1">
      <c r="A112" s="982" t="s">
        <v>247</v>
      </c>
      <c r="B112" s="983"/>
      <c r="C112" s="980" t="s">
        <v>248</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506</v>
      </c>
      <c r="AB112" s="989"/>
      <c r="AC112" s="989"/>
      <c r="AD112" s="989"/>
      <c r="AE112" s="990"/>
      <c r="AF112" s="991" t="s">
        <v>506</v>
      </c>
      <c r="AG112" s="989"/>
      <c r="AH112" s="989"/>
      <c r="AI112" s="989"/>
      <c r="AJ112" s="990"/>
      <c r="AK112" s="991" t="s">
        <v>506</v>
      </c>
      <c r="AL112" s="989"/>
      <c r="AM112" s="989"/>
      <c r="AN112" s="989"/>
      <c r="AO112" s="990"/>
      <c r="AP112" s="992" t="s">
        <v>506</v>
      </c>
      <c r="AQ112" s="993"/>
      <c r="AR112" s="993"/>
      <c r="AS112" s="993"/>
      <c r="AT112" s="994"/>
      <c r="AU112" s="930"/>
      <c r="AV112" s="931"/>
      <c r="AW112" s="931"/>
      <c r="AX112" s="931"/>
      <c r="AY112" s="931"/>
      <c r="AZ112" s="979" t="s">
        <v>249</v>
      </c>
      <c r="BA112" s="980"/>
      <c r="BB112" s="980"/>
      <c r="BC112" s="980"/>
      <c r="BD112" s="980"/>
      <c r="BE112" s="980"/>
      <c r="BF112" s="980"/>
      <c r="BG112" s="980"/>
      <c r="BH112" s="980"/>
      <c r="BI112" s="980"/>
      <c r="BJ112" s="980"/>
      <c r="BK112" s="980"/>
      <c r="BL112" s="980"/>
      <c r="BM112" s="980"/>
      <c r="BN112" s="980"/>
      <c r="BO112" s="980"/>
      <c r="BP112" s="981"/>
      <c r="BQ112" s="949">
        <v>4603394</v>
      </c>
      <c r="BR112" s="950"/>
      <c r="BS112" s="950"/>
      <c r="BT112" s="950"/>
      <c r="BU112" s="950"/>
      <c r="BV112" s="950">
        <v>4476762</v>
      </c>
      <c r="BW112" s="950"/>
      <c r="BX112" s="950"/>
      <c r="BY112" s="950"/>
      <c r="BZ112" s="950"/>
      <c r="CA112" s="950">
        <v>4595476</v>
      </c>
      <c r="CB112" s="950"/>
      <c r="CC112" s="950"/>
      <c r="CD112" s="950"/>
      <c r="CE112" s="950"/>
      <c r="CF112" s="944">
        <v>113.1</v>
      </c>
      <c r="CG112" s="945"/>
      <c r="CH112" s="945"/>
      <c r="CI112" s="945"/>
      <c r="CJ112" s="945"/>
      <c r="CK112" s="975"/>
      <c r="CL112" s="976"/>
      <c r="CM112" s="946" t="s">
        <v>250</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506</v>
      </c>
      <c r="DH112" s="950"/>
      <c r="DI112" s="950"/>
      <c r="DJ112" s="950"/>
      <c r="DK112" s="950"/>
      <c r="DL112" s="950" t="s">
        <v>506</v>
      </c>
      <c r="DM112" s="950"/>
      <c r="DN112" s="950"/>
      <c r="DO112" s="950"/>
      <c r="DP112" s="950"/>
      <c r="DQ112" s="950" t="s">
        <v>506</v>
      </c>
      <c r="DR112" s="950"/>
      <c r="DS112" s="950"/>
      <c r="DT112" s="950"/>
      <c r="DU112" s="950"/>
      <c r="DV112" s="951" t="s">
        <v>506</v>
      </c>
      <c r="DW112" s="951"/>
      <c r="DX112" s="951"/>
      <c r="DY112" s="951"/>
      <c r="DZ112" s="952"/>
    </row>
    <row r="113" spans="1:130" s="185" customFormat="1" ht="26.25" customHeight="1">
      <c r="A113" s="984"/>
      <c r="B113" s="985"/>
      <c r="C113" s="980" t="s">
        <v>251</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361654</v>
      </c>
      <c r="AB113" s="964"/>
      <c r="AC113" s="964"/>
      <c r="AD113" s="964"/>
      <c r="AE113" s="965"/>
      <c r="AF113" s="966">
        <v>366160</v>
      </c>
      <c r="AG113" s="964"/>
      <c r="AH113" s="964"/>
      <c r="AI113" s="964"/>
      <c r="AJ113" s="965"/>
      <c r="AK113" s="966">
        <v>437919</v>
      </c>
      <c r="AL113" s="964"/>
      <c r="AM113" s="964"/>
      <c r="AN113" s="964"/>
      <c r="AO113" s="965"/>
      <c r="AP113" s="967">
        <v>10.8</v>
      </c>
      <c r="AQ113" s="968"/>
      <c r="AR113" s="968"/>
      <c r="AS113" s="968"/>
      <c r="AT113" s="969"/>
      <c r="AU113" s="930"/>
      <c r="AV113" s="931"/>
      <c r="AW113" s="931"/>
      <c r="AX113" s="931"/>
      <c r="AY113" s="931"/>
      <c r="AZ113" s="979" t="s">
        <v>252</v>
      </c>
      <c r="BA113" s="980"/>
      <c r="BB113" s="980"/>
      <c r="BC113" s="980"/>
      <c r="BD113" s="980"/>
      <c r="BE113" s="980"/>
      <c r="BF113" s="980"/>
      <c r="BG113" s="980"/>
      <c r="BH113" s="980"/>
      <c r="BI113" s="980"/>
      <c r="BJ113" s="980"/>
      <c r="BK113" s="980"/>
      <c r="BL113" s="980"/>
      <c r="BM113" s="980"/>
      <c r="BN113" s="980"/>
      <c r="BO113" s="980"/>
      <c r="BP113" s="981"/>
      <c r="BQ113" s="949">
        <v>72856</v>
      </c>
      <c r="BR113" s="950"/>
      <c r="BS113" s="950"/>
      <c r="BT113" s="950"/>
      <c r="BU113" s="950"/>
      <c r="BV113" s="950">
        <v>35021</v>
      </c>
      <c r="BW113" s="950"/>
      <c r="BX113" s="950"/>
      <c r="BY113" s="950"/>
      <c r="BZ113" s="950"/>
      <c r="CA113" s="950">
        <v>15206</v>
      </c>
      <c r="CB113" s="950"/>
      <c r="CC113" s="950"/>
      <c r="CD113" s="950"/>
      <c r="CE113" s="950"/>
      <c r="CF113" s="944">
        <v>0.4</v>
      </c>
      <c r="CG113" s="945"/>
      <c r="CH113" s="945"/>
      <c r="CI113" s="945"/>
      <c r="CJ113" s="945"/>
      <c r="CK113" s="975"/>
      <c r="CL113" s="976"/>
      <c r="CM113" s="946" t="s">
        <v>530</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506</v>
      </c>
      <c r="DH113" s="989"/>
      <c r="DI113" s="989"/>
      <c r="DJ113" s="989"/>
      <c r="DK113" s="990"/>
      <c r="DL113" s="991" t="s">
        <v>506</v>
      </c>
      <c r="DM113" s="989"/>
      <c r="DN113" s="989"/>
      <c r="DO113" s="989"/>
      <c r="DP113" s="990"/>
      <c r="DQ113" s="991" t="s">
        <v>506</v>
      </c>
      <c r="DR113" s="989"/>
      <c r="DS113" s="989"/>
      <c r="DT113" s="989"/>
      <c r="DU113" s="990"/>
      <c r="DV113" s="992" t="s">
        <v>506</v>
      </c>
      <c r="DW113" s="993"/>
      <c r="DX113" s="993"/>
      <c r="DY113" s="993"/>
      <c r="DZ113" s="994"/>
    </row>
    <row r="114" spans="1:130" s="185" customFormat="1" ht="26.25" customHeight="1">
      <c r="A114" s="984"/>
      <c r="B114" s="985"/>
      <c r="C114" s="980" t="s">
        <v>253</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46910</v>
      </c>
      <c r="AB114" s="989"/>
      <c r="AC114" s="989"/>
      <c r="AD114" s="989"/>
      <c r="AE114" s="990"/>
      <c r="AF114" s="991">
        <v>37980</v>
      </c>
      <c r="AG114" s="989"/>
      <c r="AH114" s="989"/>
      <c r="AI114" s="989"/>
      <c r="AJ114" s="990"/>
      <c r="AK114" s="991">
        <v>20826</v>
      </c>
      <c r="AL114" s="989"/>
      <c r="AM114" s="989"/>
      <c r="AN114" s="989"/>
      <c r="AO114" s="990"/>
      <c r="AP114" s="992">
        <v>0.5</v>
      </c>
      <c r="AQ114" s="993"/>
      <c r="AR114" s="993"/>
      <c r="AS114" s="993"/>
      <c r="AT114" s="994"/>
      <c r="AU114" s="930"/>
      <c r="AV114" s="931"/>
      <c r="AW114" s="931"/>
      <c r="AX114" s="931"/>
      <c r="AY114" s="931"/>
      <c r="AZ114" s="979" t="s">
        <v>254</v>
      </c>
      <c r="BA114" s="980"/>
      <c r="BB114" s="980"/>
      <c r="BC114" s="980"/>
      <c r="BD114" s="980"/>
      <c r="BE114" s="980"/>
      <c r="BF114" s="980"/>
      <c r="BG114" s="980"/>
      <c r="BH114" s="980"/>
      <c r="BI114" s="980"/>
      <c r="BJ114" s="980"/>
      <c r="BK114" s="980"/>
      <c r="BL114" s="980"/>
      <c r="BM114" s="980"/>
      <c r="BN114" s="980"/>
      <c r="BO114" s="980"/>
      <c r="BP114" s="981"/>
      <c r="BQ114" s="949">
        <v>1286472</v>
      </c>
      <c r="BR114" s="950"/>
      <c r="BS114" s="950"/>
      <c r="BT114" s="950"/>
      <c r="BU114" s="950"/>
      <c r="BV114" s="950">
        <v>1201079</v>
      </c>
      <c r="BW114" s="950"/>
      <c r="BX114" s="950"/>
      <c r="BY114" s="950"/>
      <c r="BZ114" s="950"/>
      <c r="CA114" s="950">
        <v>1198912</v>
      </c>
      <c r="CB114" s="950"/>
      <c r="CC114" s="950"/>
      <c r="CD114" s="950"/>
      <c r="CE114" s="950"/>
      <c r="CF114" s="944">
        <v>29.5</v>
      </c>
      <c r="CG114" s="945"/>
      <c r="CH114" s="945"/>
      <c r="CI114" s="945"/>
      <c r="CJ114" s="945"/>
      <c r="CK114" s="975"/>
      <c r="CL114" s="976"/>
      <c r="CM114" s="946" t="s">
        <v>255</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506</v>
      </c>
      <c r="DH114" s="989"/>
      <c r="DI114" s="989"/>
      <c r="DJ114" s="989"/>
      <c r="DK114" s="990"/>
      <c r="DL114" s="991" t="s">
        <v>506</v>
      </c>
      <c r="DM114" s="989"/>
      <c r="DN114" s="989"/>
      <c r="DO114" s="989"/>
      <c r="DP114" s="990"/>
      <c r="DQ114" s="991" t="s">
        <v>506</v>
      </c>
      <c r="DR114" s="989"/>
      <c r="DS114" s="989"/>
      <c r="DT114" s="989"/>
      <c r="DU114" s="990"/>
      <c r="DV114" s="992" t="s">
        <v>506</v>
      </c>
      <c r="DW114" s="993"/>
      <c r="DX114" s="993"/>
      <c r="DY114" s="993"/>
      <c r="DZ114" s="994"/>
    </row>
    <row r="115" spans="1:130" s="185" customFormat="1" ht="26.25" customHeight="1">
      <c r="A115" s="984"/>
      <c r="B115" s="985"/>
      <c r="C115" s="980" t="s">
        <v>256</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16884</v>
      </c>
      <c r="AB115" s="964"/>
      <c r="AC115" s="964"/>
      <c r="AD115" s="964"/>
      <c r="AE115" s="965"/>
      <c r="AF115" s="966">
        <v>11455</v>
      </c>
      <c r="AG115" s="964"/>
      <c r="AH115" s="964"/>
      <c r="AI115" s="964"/>
      <c r="AJ115" s="965"/>
      <c r="AK115" s="966" t="s">
        <v>506</v>
      </c>
      <c r="AL115" s="964"/>
      <c r="AM115" s="964"/>
      <c r="AN115" s="964"/>
      <c r="AO115" s="965"/>
      <c r="AP115" s="967" t="s">
        <v>506</v>
      </c>
      <c r="AQ115" s="968"/>
      <c r="AR115" s="968"/>
      <c r="AS115" s="968"/>
      <c r="AT115" s="969"/>
      <c r="AU115" s="930"/>
      <c r="AV115" s="931"/>
      <c r="AW115" s="931"/>
      <c r="AX115" s="931"/>
      <c r="AY115" s="931"/>
      <c r="AZ115" s="979" t="s">
        <v>257</v>
      </c>
      <c r="BA115" s="980"/>
      <c r="BB115" s="980"/>
      <c r="BC115" s="980"/>
      <c r="BD115" s="980"/>
      <c r="BE115" s="980"/>
      <c r="BF115" s="980"/>
      <c r="BG115" s="980"/>
      <c r="BH115" s="980"/>
      <c r="BI115" s="980"/>
      <c r="BJ115" s="980"/>
      <c r="BK115" s="980"/>
      <c r="BL115" s="980"/>
      <c r="BM115" s="980"/>
      <c r="BN115" s="980"/>
      <c r="BO115" s="980"/>
      <c r="BP115" s="981"/>
      <c r="BQ115" s="949" t="s">
        <v>506</v>
      </c>
      <c r="BR115" s="950"/>
      <c r="BS115" s="950"/>
      <c r="BT115" s="950"/>
      <c r="BU115" s="950"/>
      <c r="BV115" s="950" t="s">
        <v>506</v>
      </c>
      <c r="BW115" s="950"/>
      <c r="BX115" s="950"/>
      <c r="BY115" s="950"/>
      <c r="BZ115" s="950"/>
      <c r="CA115" s="950" t="s">
        <v>506</v>
      </c>
      <c r="CB115" s="950"/>
      <c r="CC115" s="950"/>
      <c r="CD115" s="950"/>
      <c r="CE115" s="950"/>
      <c r="CF115" s="944" t="s">
        <v>506</v>
      </c>
      <c r="CG115" s="945"/>
      <c r="CH115" s="945"/>
      <c r="CI115" s="945"/>
      <c r="CJ115" s="945"/>
      <c r="CK115" s="975"/>
      <c r="CL115" s="976"/>
      <c r="CM115" s="979" t="s">
        <v>258</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506</v>
      </c>
      <c r="DH115" s="989"/>
      <c r="DI115" s="989"/>
      <c r="DJ115" s="989"/>
      <c r="DK115" s="990"/>
      <c r="DL115" s="991" t="s">
        <v>506</v>
      </c>
      <c r="DM115" s="989"/>
      <c r="DN115" s="989"/>
      <c r="DO115" s="989"/>
      <c r="DP115" s="990"/>
      <c r="DQ115" s="991" t="s">
        <v>506</v>
      </c>
      <c r="DR115" s="989"/>
      <c r="DS115" s="989"/>
      <c r="DT115" s="989"/>
      <c r="DU115" s="990"/>
      <c r="DV115" s="992" t="s">
        <v>506</v>
      </c>
      <c r="DW115" s="993"/>
      <c r="DX115" s="993"/>
      <c r="DY115" s="993"/>
      <c r="DZ115" s="994"/>
    </row>
    <row r="116" spans="1:130" s="185" customFormat="1" ht="26.25" customHeight="1">
      <c r="A116" s="986"/>
      <c r="B116" s="987"/>
      <c r="C116" s="995" t="s">
        <v>259</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t="s">
        <v>506</v>
      </c>
      <c r="AB116" s="989"/>
      <c r="AC116" s="989"/>
      <c r="AD116" s="989"/>
      <c r="AE116" s="990"/>
      <c r="AF116" s="991" t="s">
        <v>506</v>
      </c>
      <c r="AG116" s="989"/>
      <c r="AH116" s="989"/>
      <c r="AI116" s="989"/>
      <c r="AJ116" s="990"/>
      <c r="AK116" s="991" t="s">
        <v>506</v>
      </c>
      <c r="AL116" s="989"/>
      <c r="AM116" s="989"/>
      <c r="AN116" s="989"/>
      <c r="AO116" s="990"/>
      <c r="AP116" s="992" t="s">
        <v>506</v>
      </c>
      <c r="AQ116" s="993"/>
      <c r="AR116" s="993"/>
      <c r="AS116" s="993"/>
      <c r="AT116" s="994"/>
      <c r="AU116" s="930"/>
      <c r="AV116" s="931"/>
      <c r="AW116" s="931"/>
      <c r="AX116" s="931"/>
      <c r="AY116" s="931"/>
      <c r="AZ116" s="997" t="s">
        <v>531</v>
      </c>
      <c r="BA116" s="998"/>
      <c r="BB116" s="998"/>
      <c r="BC116" s="998"/>
      <c r="BD116" s="998"/>
      <c r="BE116" s="998"/>
      <c r="BF116" s="998"/>
      <c r="BG116" s="998"/>
      <c r="BH116" s="998"/>
      <c r="BI116" s="998"/>
      <c r="BJ116" s="998"/>
      <c r="BK116" s="998"/>
      <c r="BL116" s="998"/>
      <c r="BM116" s="998"/>
      <c r="BN116" s="998"/>
      <c r="BO116" s="998"/>
      <c r="BP116" s="999"/>
      <c r="BQ116" s="949" t="s">
        <v>506</v>
      </c>
      <c r="BR116" s="950"/>
      <c r="BS116" s="950"/>
      <c r="BT116" s="950"/>
      <c r="BU116" s="950"/>
      <c r="BV116" s="950" t="s">
        <v>506</v>
      </c>
      <c r="BW116" s="950"/>
      <c r="BX116" s="950"/>
      <c r="BY116" s="950"/>
      <c r="BZ116" s="950"/>
      <c r="CA116" s="950" t="s">
        <v>506</v>
      </c>
      <c r="CB116" s="950"/>
      <c r="CC116" s="950"/>
      <c r="CD116" s="950"/>
      <c r="CE116" s="950"/>
      <c r="CF116" s="944" t="s">
        <v>506</v>
      </c>
      <c r="CG116" s="945"/>
      <c r="CH116" s="945"/>
      <c r="CI116" s="945"/>
      <c r="CJ116" s="945"/>
      <c r="CK116" s="975"/>
      <c r="CL116" s="976"/>
      <c r="CM116" s="946" t="s">
        <v>260</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v>11455</v>
      </c>
      <c r="DH116" s="989"/>
      <c r="DI116" s="989"/>
      <c r="DJ116" s="989"/>
      <c r="DK116" s="990"/>
      <c r="DL116" s="991" t="s">
        <v>506</v>
      </c>
      <c r="DM116" s="989"/>
      <c r="DN116" s="989"/>
      <c r="DO116" s="989"/>
      <c r="DP116" s="990"/>
      <c r="DQ116" s="991" t="s">
        <v>506</v>
      </c>
      <c r="DR116" s="989"/>
      <c r="DS116" s="989"/>
      <c r="DT116" s="989"/>
      <c r="DU116" s="990"/>
      <c r="DV116" s="992" t="s">
        <v>506</v>
      </c>
      <c r="DW116" s="993"/>
      <c r="DX116" s="993"/>
      <c r="DY116" s="993"/>
      <c r="DZ116" s="994"/>
    </row>
    <row r="117" spans="1:130" s="185" customFormat="1" ht="26.25" customHeight="1">
      <c r="A117" s="934" t="s">
        <v>116</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532</v>
      </c>
      <c r="Z117" s="916"/>
      <c r="AA117" s="1006">
        <v>1155532</v>
      </c>
      <c r="AB117" s="1007"/>
      <c r="AC117" s="1007"/>
      <c r="AD117" s="1007"/>
      <c r="AE117" s="1008"/>
      <c r="AF117" s="1009">
        <v>1120110</v>
      </c>
      <c r="AG117" s="1007"/>
      <c r="AH117" s="1007"/>
      <c r="AI117" s="1007"/>
      <c r="AJ117" s="1008"/>
      <c r="AK117" s="1009">
        <v>1104414</v>
      </c>
      <c r="AL117" s="1007"/>
      <c r="AM117" s="1007"/>
      <c r="AN117" s="1007"/>
      <c r="AO117" s="1008"/>
      <c r="AP117" s="1010"/>
      <c r="AQ117" s="1011"/>
      <c r="AR117" s="1011"/>
      <c r="AS117" s="1011"/>
      <c r="AT117" s="1012"/>
      <c r="AU117" s="930"/>
      <c r="AV117" s="931"/>
      <c r="AW117" s="931"/>
      <c r="AX117" s="931"/>
      <c r="AY117" s="931"/>
      <c r="AZ117" s="997" t="s">
        <v>533</v>
      </c>
      <c r="BA117" s="998"/>
      <c r="BB117" s="998"/>
      <c r="BC117" s="998"/>
      <c r="BD117" s="998"/>
      <c r="BE117" s="998"/>
      <c r="BF117" s="998"/>
      <c r="BG117" s="998"/>
      <c r="BH117" s="998"/>
      <c r="BI117" s="998"/>
      <c r="BJ117" s="998"/>
      <c r="BK117" s="998"/>
      <c r="BL117" s="998"/>
      <c r="BM117" s="998"/>
      <c r="BN117" s="998"/>
      <c r="BO117" s="998"/>
      <c r="BP117" s="999"/>
      <c r="BQ117" s="949" t="s">
        <v>506</v>
      </c>
      <c r="BR117" s="950"/>
      <c r="BS117" s="950"/>
      <c r="BT117" s="950"/>
      <c r="BU117" s="950"/>
      <c r="BV117" s="950" t="s">
        <v>506</v>
      </c>
      <c r="BW117" s="950"/>
      <c r="BX117" s="950"/>
      <c r="BY117" s="950"/>
      <c r="BZ117" s="950"/>
      <c r="CA117" s="950" t="s">
        <v>506</v>
      </c>
      <c r="CB117" s="950"/>
      <c r="CC117" s="950"/>
      <c r="CD117" s="950"/>
      <c r="CE117" s="950"/>
      <c r="CF117" s="944" t="s">
        <v>506</v>
      </c>
      <c r="CG117" s="945"/>
      <c r="CH117" s="945"/>
      <c r="CI117" s="945"/>
      <c r="CJ117" s="945"/>
      <c r="CK117" s="975"/>
      <c r="CL117" s="976"/>
      <c r="CM117" s="946" t="s">
        <v>261</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506</v>
      </c>
      <c r="DH117" s="989"/>
      <c r="DI117" s="989"/>
      <c r="DJ117" s="989"/>
      <c r="DK117" s="990"/>
      <c r="DL117" s="991" t="s">
        <v>506</v>
      </c>
      <c r="DM117" s="989"/>
      <c r="DN117" s="989"/>
      <c r="DO117" s="989"/>
      <c r="DP117" s="990"/>
      <c r="DQ117" s="991" t="s">
        <v>506</v>
      </c>
      <c r="DR117" s="989"/>
      <c r="DS117" s="989"/>
      <c r="DT117" s="989"/>
      <c r="DU117" s="990"/>
      <c r="DV117" s="992" t="s">
        <v>506</v>
      </c>
      <c r="DW117" s="993"/>
      <c r="DX117" s="993"/>
      <c r="DY117" s="993"/>
      <c r="DZ117" s="994"/>
    </row>
    <row r="118" spans="1:130" s="185" customFormat="1" ht="26.25" customHeight="1">
      <c r="A118" s="934" t="s">
        <v>239</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237</v>
      </c>
      <c r="AB118" s="915"/>
      <c r="AC118" s="915"/>
      <c r="AD118" s="915"/>
      <c r="AE118" s="916"/>
      <c r="AF118" s="914" t="s">
        <v>188</v>
      </c>
      <c r="AG118" s="915"/>
      <c r="AH118" s="915"/>
      <c r="AI118" s="915"/>
      <c r="AJ118" s="916"/>
      <c r="AK118" s="914" t="s">
        <v>187</v>
      </c>
      <c r="AL118" s="915"/>
      <c r="AM118" s="915"/>
      <c r="AN118" s="915"/>
      <c r="AO118" s="916"/>
      <c r="AP118" s="1001" t="s">
        <v>238</v>
      </c>
      <c r="AQ118" s="1002"/>
      <c r="AR118" s="1002"/>
      <c r="AS118" s="1002"/>
      <c r="AT118" s="1003"/>
      <c r="AU118" s="930"/>
      <c r="AV118" s="931"/>
      <c r="AW118" s="931"/>
      <c r="AX118" s="931"/>
      <c r="AY118" s="931"/>
      <c r="AZ118" s="1004" t="s">
        <v>262</v>
      </c>
      <c r="BA118" s="995"/>
      <c r="BB118" s="995"/>
      <c r="BC118" s="995"/>
      <c r="BD118" s="995"/>
      <c r="BE118" s="995"/>
      <c r="BF118" s="995"/>
      <c r="BG118" s="995"/>
      <c r="BH118" s="995"/>
      <c r="BI118" s="995"/>
      <c r="BJ118" s="995"/>
      <c r="BK118" s="995"/>
      <c r="BL118" s="995"/>
      <c r="BM118" s="995"/>
      <c r="BN118" s="995"/>
      <c r="BO118" s="995"/>
      <c r="BP118" s="996"/>
      <c r="BQ118" s="1027" t="s">
        <v>506</v>
      </c>
      <c r="BR118" s="1028"/>
      <c r="BS118" s="1028"/>
      <c r="BT118" s="1028"/>
      <c r="BU118" s="1028"/>
      <c r="BV118" s="1028" t="s">
        <v>506</v>
      </c>
      <c r="BW118" s="1028"/>
      <c r="BX118" s="1028"/>
      <c r="BY118" s="1028"/>
      <c r="BZ118" s="1028"/>
      <c r="CA118" s="1028" t="s">
        <v>506</v>
      </c>
      <c r="CB118" s="1028"/>
      <c r="CC118" s="1028"/>
      <c r="CD118" s="1028"/>
      <c r="CE118" s="1028"/>
      <c r="CF118" s="944" t="s">
        <v>506</v>
      </c>
      <c r="CG118" s="945"/>
      <c r="CH118" s="945"/>
      <c r="CI118" s="945"/>
      <c r="CJ118" s="945"/>
      <c r="CK118" s="975"/>
      <c r="CL118" s="976"/>
      <c r="CM118" s="946" t="s">
        <v>263</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506</v>
      </c>
      <c r="DH118" s="989"/>
      <c r="DI118" s="989"/>
      <c r="DJ118" s="989"/>
      <c r="DK118" s="990"/>
      <c r="DL118" s="991" t="s">
        <v>506</v>
      </c>
      <c r="DM118" s="989"/>
      <c r="DN118" s="989"/>
      <c r="DO118" s="989"/>
      <c r="DP118" s="990"/>
      <c r="DQ118" s="991" t="s">
        <v>506</v>
      </c>
      <c r="DR118" s="989"/>
      <c r="DS118" s="989"/>
      <c r="DT118" s="989"/>
      <c r="DU118" s="990"/>
      <c r="DV118" s="992" t="s">
        <v>506</v>
      </c>
      <c r="DW118" s="993"/>
      <c r="DX118" s="993"/>
      <c r="DY118" s="993"/>
      <c r="DZ118" s="994"/>
    </row>
    <row r="119" spans="1:130" s="185" customFormat="1" ht="26.25" customHeight="1">
      <c r="A119" s="1094" t="s">
        <v>242</v>
      </c>
      <c r="B119" s="974"/>
      <c r="C119" s="953" t="s">
        <v>243</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506</v>
      </c>
      <c r="AB119" s="922"/>
      <c r="AC119" s="922"/>
      <c r="AD119" s="922"/>
      <c r="AE119" s="923"/>
      <c r="AF119" s="924" t="s">
        <v>506</v>
      </c>
      <c r="AG119" s="922"/>
      <c r="AH119" s="922"/>
      <c r="AI119" s="922"/>
      <c r="AJ119" s="923"/>
      <c r="AK119" s="924" t="s">
        <v>506</v>
      </c>
      <c r="AL119" s="922"/>
      <c r="AM119" s="922"/>
      <c r="AN119" s="922"/>
      <c r="AO119" s="923"/>
      <c r="AP119" s="925" t="s">
        <v>506</v>
      </c>
      <c r="AQ119" s="926"/>
      <c r="AR119" s="926"/>
      <c r="AS119" s="926"/>
      <c r="AT119" s="927"/>
      <c r="AU119" s="932"/>
      <c r="AV119" s="933"/>
      <c r="AW119" s="933"/>
      <c r="AX119" s="933"/>
      <c r="AY119" s="933"/>
      <c r="AZ119" s="213" t="s">
        <v>116</v>
      </c>
      <c r="BA119" s="213"/>
      <c r="BB119" s="213"/>
      <c r="BC119" s="213"/>
      <c r="BD119" s="213"/>
      <c r="BE119" s="213"/>
      <c r="BF119" s="213"/>
      <c r="BG119" s="213"/>
      <c r="BH119" s="213"/>
      <c r="BI119" s="213"/>
      <c r="BJ119" s="213"/>
      <c r="BK119" s="213"/>
      <c r="BL119" s="213"/>
      <c r="BM119" s="213"/>
      <c r="BN119" s="213"/>
      <c r="BO119" s="1005" t="s">
        <v>534</v>
      </c>
      <c r="BP119" s="1036"/>
      <c r="BQ119" s="1027">
        <v>13692425</v>
      </c>
      <c r="BR119" s="1028"/>
      <c r="BS119" s="1028"/>
      <c r="BT119" s="1028"/>
      <c r="BU119" s="1028"/>
      <c r="BV119" s="1028">
        <v>13571778</v>
      </c>
      <c r="BW119" s="1028"/>
      <c r="BX119" s="1028"/>
      <c r="BY119" s="1028"/>
      <c r="BZ119" s="1028"/>
      <c r="CA119" s="1028">
        <v>13921360</v>
      </c>
      <c r="CB119" s="1028"/>
      <c r="CC119" s="1028"/>
      <c r="CD119" s="1028"/>
      <c r="CE119" s="1028"/>
      <c r="CF119" s="1029"/>
      <c r="CG119" s="1030"/>
      <c r="CH119" s="1030"/>
      <c r="CI119" s="1030"/>
      <c r="CJ119" s="1031"/>
      <c r="CK119" s="977"/>
      <c r="CL119" s="978"/>
      <c r="CM119" s="1032" t="s">
        <v>264</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t="s">
        <v>506</v>
      </c>
      <c r="DH119" s="1014"/>
      <c r="DI119" s="1014"/>
      <c r="DJ119" s="1014"/>
      <c r="DK119" s="1015"/>
      <c r="DL119" s="1013" t="s">
        <v>506</v>
      </c>
      <c r="DM119" s="1014"/>
      <c r="DN119" s="1014"/>
      <c r="DO119" s="1014"/>
      <c r="DP119" s="1015"/>
      <c r="DQ119" s="1013" t="s">
        <v>506</v>
      </c>
      <c r="DR119" s="1014"/>
      <c r="DS119" s="1014"/>
      <c r="DT119" s="1014"/>
      <c r="DU119" s="1015"/>
      <c r="DV119" s="1016" t="s">
        <v>506</v>
      </c>
      <c r="DW119" s="1017"/>
      <c r="DX119" s="1017"/>
      <c r="DY119" s="1017"/>
      <c r="DZ119" s="1018"/>
    </row>
    <row r="120" spans="1:130" s="185" customFormat="1" ht="26.25" customHeight="1">
      <c r="A120" s="1095"/>
      <c r="B120" s="976"/>
      <c r="C120" s="946" t="s">
        <v>246</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506</v>
      </c>
      <c r="AB120" s="989"/>
      <c r="AC120" s="989"/>
      <c r="AD120" s="989"/>
      <c r="AE120" s="990"/>
      <c r="AF120" s="991" t="s">
        <v>506</v>
      </c>
      <c r="AG120" s="989"/>
      <c r="AH120" s="989"/>
      <c r="AI120" s="989"/>
      <c r="AJ120" s="990"/>
      <c r="AK120" s="991" t="s">
        <v>506</v>
      </c>
      <c r="AL120" s="989"/>
      <c r="AM120" s="989"/>
      <c r="AN120" s="989"/>
      <c r="AO120" s="990"/>
      <c r="AP120" s="992" t="s">
        <v>506</v>
      </c>
      <c r="AQ120" s="993"/>
      <c r="AR120" s="993"/>
      <c r="AS120" s="993"/>
      <c r="AT120" s="994"/>
      <c r="AU120" s="1019" t="s">
        <v>265</v>
      </c>
      <c r="AV120" s="1020"/>
      <c r="AW120" s="1020"/>
      <c r="AX120" s="1020"/>
      <c r="AY120" s="1021"/>
      <c r="AZ120" s="970" t="s">
        <v>266</v>
      </c>
      <c r="BA120" s="919"/>
      <c r="BB120" s="919"/>
      <c r="BC120" s="919"/>
      <c r="BD120" s="919"/>
      <c r="BE120" s="919"/>
      <c r="BF120" s="919"/>
      <c r="BG120" s="919"/>
      <c r="BH120" s="919"/>
      <c r="BI120" s="919"/>
      <c r="BJ120" s="919"/>
      <c r="BK120" s="919"/>
      <c r="BL120" s="919"/>
      <c r="BM120" s="919"/>
      <c r="BN120" s="919"/>
      <c r="BO120" s="919"/>
      <c r="BP120" s="920"/>
      <c r="BQ120" s="956">
        <v>2969154</v>
      </c>
      <c r="BR120" s="957"/>
      <c r="BS120" s="957"/>
      <c r="BT120" s="957"/>
      <c r="BU120" s="957"/>
      <c r="BV120" s="957">
        <v>3167088</v>
      </c>
      <c r="BW120" s="957"/>
      <c r="BX120" s="957"/>
      <c r="BY120" s="957"/>
      <c r="BZ120" s="957"/>
      <c r="CA120" s="957">
        <v>3040116</v>
      </c>
      <c r="CB120" s="957"/>
      <c r="CC120" s="957"/>
      <c r="CD120" s="957"/>
      <c r="CE120" s="957"/>
      <c r="CF120" s="971">
        <v>74.8</v>
      </c>
      <c r="CG120" s="972"/>
      <c r="CH120" s="972"/>
      <c r="CI120" s="972"/>
      <c r="CJ120" s="972"/>
      <c r="CK120" s="1037" t="s">
        <v>267</v>
      </c>
      <c r="CL120" s="1038"/>
      <c r="CM120" s="1038"/>
      <c r="CN120" s="1038"/>
      <c r="CO120" s="1039"/>
      <c r="CP120" s="1045" t="s">
        <v>535</v>
      </c>
      <c r="CQ120" s="1046"/>
      <c r="CR120" s="1046"/>
      <c r="CS120" s="1046"/>
      <c r="CT120" s="1046"/>
      <c r="CU120" s="1046"/>
      <c r="CV120" s="1046"/>
      <c r="CW120" s="1046"/>
      <c r="CX120" s="1046"/>
      <c r="CY120" s="1046"/>
      <c r="CZ120" s="1046"/>
      <c r="DA120" s="1046"/>
      <c r="DB120" s="1046"/>
      <c r="DC120" s="1046"/>
      <c r="DD120" s="1046"/>
      <c r="DE120" s="1046"/>
      <c r="DF120" s="1047"/>
      <c r="DG120" s="956">
        <v>3830680</v>
      </c>
      <c r="DH120" s="957"/>
      <c r="DI120" s="957"/>
      <c r="DJ120" s="957"/>
      <c r="DK120" s="957"/>
      <c r="DL120" s="957">
        <v>3723912</v>
      </c>
      <c r="DM120" s="957"/>
      <c r="DN120" s="957"/>
      <c r="DO120" s="957"/>
      <c r="DP120" s="957"/>
      <c r="DQ120" s="957">
        <v>3862979</v>
      </c>
      <c r="DR120" s="957"/>
      <c r="DS120" s="957"/>
      <c r="DT120" s="957"/>
      <c r="DU120" s="957"/>
      <c r="DV120" s="958">
        <v>95.1</v>
      </c>
      <c r="DW120" s="958"/>
      <c r="DX120" s="958"/>
      <c r="DY120" s="958"/>
      <c r="DZ120" s="959"/>
    </row>
    <row r="121" spans="1:130" s="185" customFormat="1" ht="26.25" customHeight="1">
      <c r="A121" s="1095"/>
      <c r="B121" s="976"/>
      <c r="C121" s="997" t="s">
        <v>268</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506</v>
      </c>
      <c r="AB121" s="989"/>
      <c r="AC121" s="989"/>
      <c r="AD121" s="989"/>
      <c r="AE121" s="990"/>
      <c r="AF121" s="991" t="s">
        <v>506</v>
      </c>
      <c r="AG121" s="989"/>
      <c r="AH121" s="989"/>
      <c r="AI121" s="989"/>
      <c r="AJ121" s="990"/>
      <c r="AK121" s="991" t="s">
        <v>506</v>
      </c>
      <c r="AL121" s="989"/>
      <c r="AM121" s="989"/>
      <c r="AN121" s="989"/>
      <c r="AO121" s="990"/>
      <c r="AP121" s="992" t="s">
        <v>506</v>
      </c>
      <c r="AQ121" s="993"/>
      <c r="AR121" s="993"/>
      <c r="AS121" s="993"/>
      <c r="AT121" s="994"/>
      <c r="AU121" s="1022"/>
      <c r="AV121" s="1023"/>
      <c r="AW121" s="1023"/>
      <c r="AX121" s="1023"/>
      <c r="AY121" s="1024"/>
      <c r="AZ121" s="979" t="s">
        <v>269</v>
      </c>
      <c r="BA121" s="980"/>
      <c r="BB121" s="980"/>
      <c r="BC121" s="980"/>
      <c r="BD121" s="980"/>
      <c r="BE121" s="980"/>
      <c r="BF121" s="980"/>
      <c r="BG121" s="980"/>
      <c r="BH121" s="980"/>
      <c r="BI121" s="980"/>
      <c r="BJ121" s="980"/>
      <c r="BK121" s="980"/>
      <c r="BL121" s="980"/>
      <c r="BM121" s="980"/>
      <c r="BN121" s="980"/>
      <c r="BO121" s="980"/>
      <c r="BP121" s="981"/>
      <c r="BQ121" s="949">
        <v>161729</v>
      </c>
      <c r="BR121" s="950"/>
      <c r="BS121" s="950"/>
      <c r="BT121" s="950"/>
      <c r="BU121" s="950"/>
      <c r="BV121" s="950">
        <v>145385</v>
      </c>
      <c r="BW121" s="950"/>
      <c r="BX121" s="950"/>
      <c r="BY121" s="950"/>
      <c r="BZ121" s="950"/>
      <c r="CA121" s="950">
        <v>131539</v>
      </c>
      <c r="CB121" s="950"/>
      <c r="CC121" s="950"/>
      <c r="CD121" s="950"/>
      <c r="CE121" s="950"/>
      <c r="CF121" s="944">
        <v>3.2</v>
      </c>
      <c r="CG121" s="945"/>
      <c r="CH121" s="945"/>
      <c r="CI121" s="945"/>
      <c r="CJ121" s="945"/>
      <c r="CK121" s="1040"/>
      <c r="CL121" s="1041"/>
      <c r="CM121" s="1041"/>
      <c r="CN121" s="1041"/>
      <c r="CO121" s="1042"/>
      <c r="CP121" s="1050" t="s">
        <v>536</v>
      </c>
      <c r="CQ121" s="1051"/>
      <c r="CR121" s="1051"/>
      <c r="CS121" s="1051"/>
      <c r="CT121" s="1051"/>
      <c r="CU121" s="1051"/>
      <c r="CV121" s="1051"/>
      <c r="CW121" s="1051"/>
      <c r="CX121" s="1051"/>
      <c r="CY121" s="1051"/>
      <c r="CZ121" s="1051"/>
      <c r="DA121" s="1051"/>
      <c r="DB121" s="1051"/>
      <c r="DC121" s="1051"/>
      <c r="DD121" s="1051"/>
      <c r="DE121" s="1051"/>
      <c r="DF121" s="1052"/>
      <c r="DG121" s="949">
        <v>495367</v>
      </c>
      <c r="DH121" s="950"/>
      <c r="DI121" s="950"/>
      <c r="DJ121" s="950"/>
      <c r="DK121" s="950"/>
      <c r="DL121" s="950">
        <v>467196</v>
      </c>
      <c r="DM121" s="950"/>
      <c r="DN121" s="950"/>
      <c r="DO121" s="950"/>
      <c r="DP121" s="950"/>
      <c r="DQ121" s="950">
        <v>469067</v>
      </c>
      <c r="DR121" s="950"/>
      <c r="DS121" s="950"/>
      <c r="DT121" s="950"/>
      <c r="DU121" s="950"/>
      <c r="DV121" s="951">
        <v>11.5</v>
      </c>
      <c r="DW121" s="951"/>
      <c r="DX121" s="951"/>
      <c r="DY121" s="951"/>
      <c r="DZ121" s="952"/>
    </row>
    <row r="122" spans="1:130" s="185" customFormat="1" ht="26.25" customHeight="1">
      <c r="A122" s="1095"/>
      <c r="B122" s="976"/>
      <c r="C122" s="946" t="s">
        <v>255</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506</v>
      </c>
      <c r="AB122" s="989"/>
      <c r="AC122" s="989"/>
      <c r="AD122" s="989"/>
      <c r="AE122" s="990"/>
      <c r="AF122" s="991" t="s">
        <v>506</v>
      </c>
      <c r="AG122" s="989"/>
      <c r="AH122" s="989"/>
      <c r="AI122" s="989"/>
      <c r="AJ122" s="990"/>
      <c r="AK122" s="991" t="s">
        <v>506</v>
      </c>
      <c r="AL122" s="989"/>
      <c r="AM122" s="989"/>
      <c r="AN122" s="989"/>
      <c r="AO122" s="990"/>
      <c r="AP122" s="992" t="s">
        <v>506</v>
      </c>
      <c r="AQ122" s="993"/>
      <c r="AR122" s="993"/>
      <c r="AS122" s="993"/>
      <c r="AT122" s="994"/>
      <c r="AU122" s="1022"/>
      <c r="AV122" s="1023"/>
      <c r="AW122" s="1023"/>
      <c r="AX122" s="1023"/>
      <c r="AY122" s="1024"/>
      <c r="AZ122" s="1004" t="s">
        <v>270</v>
      </c>
      <c r="BA122" s="995"/>
      <c r="BB122" s="995"/>
      <c r="BC122" s="995"/>
      <c r="BD122" s="995"/>
      <c r="BE122" s="995"/>
      <c r="BF122" s="995"/>
      <c r="BG122" s="995"/>
      <c r="BH122" s="995"/>
      <c r="BI122" s="995"/>
      <c r="BJ122" s="995"/>
      <c r="BK122" s="995"/>
      <c r="BL122" s="995"/>
      <c r="BM122" s="995"/>
      <c r="BN122" s="995"/>
      <c r="BO122" s="995"/>
      <c r="BP122" s="996"/>
      <c r="BQ122" s="1027">
        <v>8535917</v>
      </c>
      <c r="BR122" s="1028"/>
      <c r="BS122" s="1028"/>
      <c r="BT122" s="1028"/>
      <c r="BU122" s="1028"/>
      <c r="BV122" s="1028">
        <v>8619981</v>
      </c>
      <c r="BW122" s="1028"/>
      <c r="BX122" s="1028"/>
      <c r="BY122" s="1028"/>
      <c r="BZ122" s="1028"/>
      <c r="CA122" s="1028">
        <v>8713046</v>
      </c>
      <c r="CB122" s="1028"/>
      <c r="CC122" s="1028"/>
      <c r="CD122" s="1028"/>
      <c r="CE122" s="1028"/>
      <c r="CF122" s="1048">
        <v>214.5</v>
      </c>
      <c r="CG122" s="1049"/>
      <c r="CH122" s="1049"/>
      <c r="CI122" s="1049"/>
      <c r="CJ122" s="1049"/>
      <c r="CK122" s="1040"/>
      <c r="CL122" s="1041"/>
      <c r="CM122" s="1041"/>
      <c r="CN122" s="1041"/>
      <c r="CO122" s="1042"/>
      <c r="CP122" s="1050" t="s">
        <v>537</v>
      </c>
      <c r="CQ122" s="1051"/>
      <c r="CR122" s="1051"/>
      <c r="CS122" s="1051"/>
      <c r="CT122" s="1051"/>
      <c r="CU122" s="1051"/>
      <c r="CV122" s="1051"/>
      <c r="CW122" s="1051"/>
      <c r="CX122" s="1051"/>
      <c r="CY122" s="1051"/>
      <c r="CZ122" s="1051"/>
      <c r="DA122" s="1051"/>
      <c r="DB122" s="1051"/>
      <c r="DC122" s="1051"/>
      <c r="DD122" s="1051"/>
      <c r="DE122" s="1051"/>
      <c r="DF122" s="1052"/>
      <c r="DG122" s="949">
        <v>224286</v>
      </c>
      <c r="DH122" s="950"/>
      <c r="DI122" s="950"/>
      <c r="DJ122" s="950"/>
      <c r="DK122" s="950"/>
      <c r="DL122" s="950">
        <v>229073</v>
      </c>
      <c r="DM122" s="950"/>
      <c r="DN122" s="950"/>
      <c r="DO122" s="950"/>
      <c r="DP122" s="950"/>
      <c r="DQ122" s="950">
        <v>213550</v>
      </c>
      <c r="DR122" s="950"/>
      <c r="DS122" s="950"/>
      <c r="DT122" s="950"/>
      <c r="DU122" s="950"/>
      <c r="DV122" s="951">
        <v>5.3</v>
      </c>
      <c r="DW122" s="951"/>
      <c r="DX122" s="951"/>
      <c r="DY122" s="951"/>
      <c r="DZ122" s="952"/>
    </row>
    <row r="123" spans="1:130" s="185" customFormat="1" ht="26.25" customHeight="1">
      <c r="A123" s="1095"/>
      <c r="B123" s="976"/>
      <c r="C123" s="946" t="s">
        <v>260</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v>16550</v>
      </c>
      <c r="AB123" s="989"/>
      <c r="AC123" s="989"/>
      <c r="AD123" s="989"/>
      <c r="AE123" s="990"/>
      <c r="AF123" s="991">
        <v>11319</v>
      </c>
      <c r="AG123" s="989"/>
      <c r="AH123" s="989"/>
      <c r="AI123" s="989"/>
      <c r="AJ123" s="990"/>
      <c r="AK123" s="991" t="s">
        <v>506</v>
      </c>
      <c r="AL123" s="989"/>
      <c r="AM123" s="989"/>
      <c r="AN123" s="989"/>
      <c r="AO123" s="990"/>
      <c r="AP123" s="992" t="s">
        <v>506</v>
      </c>
      <c r="AQ123" s="993"/>
      <c r="AR123" s="993"/>
      <c r="AS123" s="993"/>
      <c r="AT123" s="994"/>
      <c r="AU123" s="1025"/>
      <c r="AV123" s="1026"/>
      <c r="AW123" s="1026"/>
      <c r="AX123" s="1026"/>
      <c r="AY123" s="1026"/>
      <c r="AZ123" s="213" t="s">
        <v>116</v>
      </c>
      <c r="BA123" s="213"/>
      <c r="BB123" s="213"/>
      <c r="BC123" s="213"/>
      <c r="BD123" s="213"/>
      <c r="BE123" s="213"/>
      <c r="BF123" s="213"/>
      <c r="BG123" s="213"/>
      <c r="BH123" s="213"/>
      <c r="BI123" s="213"/>
      <c r="BJ123" s="213"/>
      <c r="BK123" s="213"/>
      <c r="BL123" s="213"/>
      <c r="BM123" s="213"/>
      <c r="BN123" s="213"/>
      <c r="BO123" s="1005" t="s">
        <v>538</v>
      </c>
      <c r="BP123" s="1036"/>
      <c r="BQ123" s="1066">
        <v>11666800</v>
      </c>
      <c r="BR123" s="1067"/>
      <c r="BS123" s="1067"/>
      <c r="BT123" s="1067"/>
      <c r="BU123" s="1067"/>
      <c r="BV123" s="1067">
        <v>11932454</v>
      </c>
      <c r="BW123" s="1067"/>
      <c r="BX123" s="1067"/>
      <c r="BY123" s="1067"/>
      <c r="BZ123" s="1067"/>
      <c r="CA123" s="1067">
        <v>11884701</v>
      </c>
      <c r="CB123" s="1067"/>
      <c r="CC123" s="1067"/>
      <c r="CD123" s="1067"/>
      <c r="CE123" s="1067"/>
      <c r="CF123" s="1029"/>
      <c r="CG123" s="1030"/>
      <c r="CH123" s="1030"/>
      <c r="CI123" s="1030"/>
      <c r="CJ123" s="1031"/>
      <c r="CK123" s="1040"/>
      <c r="CL123" s="1041"/>
      <c r="CM123" s="1041"/>
      <c r="CN123" s="1041"/>
      <c r="CO123" s="1042"/>
      <c r="CP123" s="1050" t="s">
        <v>539</v>
      </c>
      <c r="CQ123" s="1051"/>
      <c r="CR123" s="1051"/>
      <c r="CS123" s="1051"/>
      <c r="CT123" s="1051"/>
      <c r="CU123" s="1051"/>
      <c r="CV123" s="1051"/>
      <c r="CW123" s="1051"/>
      <c r="CX123" s="1051"/>
      <c r="CY123" s="1051"/>
      <c r="CZ123" s="1051"/>
      <c r="DA123" s="1051"/>
      <c r="DB123" s="1051"/>
      <c r="DC123" s="1051"/>
      <c r="DD123" s="1051"/>
      <c r="DE123" s="1051"/>
      <c r="DF123" s="1052"/>
      <c r="DG123" s="988">
        <v>53061</v>
      </c>
      <c r="DH123" s="989"/>
      <c r="DI123" s="989"/>
      <c r="DJ123" s="989"/>
      <c r="DK123" s="990"/>
      <c r="DL123" s="991">
        <v>56581</v>
      </c>
      <c r="DM123" s="989"/>
      <c r="DN123" s="989"/>
      <c r="DO123" s="989"/>
      <c r="DP123" s="990"/>
      <c r="DQ123" s="991">
        <v>49880</v>
      </c>
      <c r="DR123" s="989"/>
      <c r="DS123" s="989"/>
      <c r="DT123" s="989"/>
      <c r="DU123" s="990"/>
      <c r="DV123" s="992">
        <v>1.2</v>
      </c>
      <c r="DW123" s="993"/>
      <c r="DX123" s="993"/>
      <c r="DY123" s="993"/>
      <c r="DZ123" s="994"/>
    </row>
    <row r="124" spans="1:130" s="185" customFormat="1" ht="26.25" customHeight="1" thickBot="1">
      <c r="A124" s="1095"/>
      <c r="B124" s="976"/>
      <c r="C124" s="946" t="s">
        <v>261</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506</v>
      </c>
      <c r="AB124" s="989"/>
      <c r="AC124" s="989"/>
      <c r="AD124" s="989"/>
      <c r="AE124" s="990"/>
      <c r="AF124" s="991" t="s">
        <v>506</v>
      </c>
      <c r="AG124" s="989"/>
      <c r="AH124" s="989"/>
      <c r="AI124" s="989"/>
      <c r="AJ124" s="990"/>
      <c r="AK124" s="991" t="s">
        <v>506</v>
      </c>
      <c r="AL124" s="989"/>
      <c r="AM124" s="989"/>
      <c r="AN124" s="989"/>
      <c r="AO124" s="990"/>
      <c r="AP124" s="992" t="s">
        <v>506</v>
      </c>
      <c r="AQ124" s="993"/>
      <c r="AR124" s="993"/>
      <c r="AS124" s="993"/>
      <c r="AT124" s="994"/>
      <c r="AU124" s="1062" t="s">
        <v>271</v>
      </c>
      <c r="AV124" s="1063"/>
      <c r="AW124" s="1063"/>
      <c r="AX124" s="1063"/>
      <c r="AY124" s="1063"/>
      <c r="AZ124" s="1063"/>
      <c r="BA124" s="1063"/>
      <c r="BB124" s="1063"/>
      <c r="BC124" s="1063"/>
      <c r="BD124" s="1063"/>
      <c r="BE124" s="1063"/>
      <c r="BF124" s="1063"/>
      <c r="BG124" s="1063"/>
      <c r="BH124" s="1063"/>
      <c r="BI124" s="1063"/>
      <c r="BJ124" s="1063"/>
      <c r="BK124" s="1063"/>
      <c r="BL124" s="1063"/>
      <c r="BM124" s="1063"/>
      <c r="BN124" s="1063"/>
      <c r="BO124" s="1063"/>
      <c r="BP124" s="1064"/>
      <c r="BQ124" s="1065">
        <v>50.8</v>
      </c>
      <c r="BR124" s="1058"/>
      <c r="BS124" s="1058"/>
      <c r="BT124" s="1058"/>
      <c r="BU124" s="1058"/>
      <c r="BV124" s="1058">
        <v>39.5</v>
      </c>
      <c r="BW124" s="1058"/>
      <c r="BX124" s="1058"/>
      <c r="BY124" s="1058"/>
      <c r="BZ124" s="1058"/>
      <c r="CA124" s="1058">
        <v>50.1</v>
      </c>
      <c r="CB124" s="1058"/>
      <c r="CC124" s="1058"/>
      <c r="CD124" s="1058"/>
      <c r="CE124" s="1058"/>
      <c r="CF124" s="1059"/>
      <c r="CG124" s="1060"/>
      <c r="CH124" s="1060"/>
      <c r="CI124" s="1060"/>
      <c r="CJ124" s="1061"/>
      <c r="CK124" s="1043"/>
      <c r="CL124" s="1043"/>
      <c r="CM124" s="1043"/>
      <c r="CN124" s="1043"/>
      <c r="CO124" s="1044"/>
      <c r="CP124" s="1050" t="s">
        <v>540</v>
      </c>
      <c r="CQ124" s="1051"/>
      <c r="CR124" s="1051"/>
      <c r="CS124" s="1051"/>
      <c r="CT124" s="1051"/>
      <c r="CU124" s="1051"/>
      <c r="CV124" s="1051"/>
      <c r="CW124" s="1051"/>
      <c r="CX124" s="1051"/>
      <c r="CY124" s="1051"/>
      <c r="CZ124" s="1051"/>
      <c r="DA124" s="1051"/>
      <c r="DB124" s="1051"/>
      <c r="DC124" s="1051"/>
      <c r="DD124" s="1051"/>
      <c r="DE124" s="1051"/>
      <c r="DF124" s="1052"/>
      <c r="DG124" s="1035" t="s">
        <v>506</v>
      </c>
      <c r="DH124" s="1014"/>
      <c r="DI124" s="1014"/>
      <c r="DJ124" s="1014"/>
      <c r="DK124" s="1015"/>
      <c r="DL124" s="1013" t="s">
        <v>506</v>
      </c>
      <c r="DM124" s="1014"/>
      <c r="DN124" s="1014"/>
      <c r="DO124" s="1014"/>
      <c r="DP124" s="1015"/>
      <c r="DQ124" s="1013" t="s">
        <v>506</v>
      </c>
      <c r="DR124" s="1014"/>
      <c r="DS124" s="1014"/>
      <c r="DT124" s="1014"/>
      <c r="DU124" s="1015"/>
      <c r="DV124" s="1016" t="s">
        <v>506</v>
      </c>
      <c r="DW124" s="1017"/>
      <c r="DX124" s="1017"/>
      <c r="DY124" s="1017"/>
      <c r="DZ124" s="1018"/>
    </row>
    <row r="125" spans="1:130" s="185" customFormat="1" ht="26.25" customHeight="1">
      <c r="A125" s="1095"/>
      <c r="B125" s="976"/>
      <c r="C125" s="946" t="s">
        <v>263</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506</v>
      </c>
      <c r="AB125" s="989"/>
      <c r="AC125" s="989"/>
      <c r="AD125" s="989"/>
      <c r="AE125" s="990"/>
      <c r="AF125" s="991" t="s">
        <v>506</v>
      </c>
      <c r="AG125" s="989"/>
      <c r="AH125" s="989"/>
      <c r="AI125" s="989"/>
      <c r="AJ125" s="990"/>
      <c r="AK125" s="991" t="s">
        <v>506</v>
      </c>
      <c r="AL125" s="989"/>
      <c r="AM125" s="989"/>
      <c r="AN125" s="989"/>
      <c r="AO125" s="990"/>
      <c r="AP125" s="992" t="s">
        <v>506</v>
      </c>
      <c r="AQ125" s="993"/>
      <c r="AR125" s="993"/>
      <c r="AS125" s="993"/>
      <c r="AT125" s="994"/>
      <c r="AU125" s="214"/>
      <c r="AV125" s="372"/>
      <c r="AW125" s="372"/>
      <c r="AX125" s="372"/>
      <c r="AY125" s="372"/>
      <c r="AZ125" s="372"/>
      <c r="BA125" s="372"/>
      <c r="BB125" s="372"/>
      <c r="BC125" s="372"/>
      <c r="BD125" s="372"/>
      <c r="BE125" s="372"/>
      <c r="BF125" s="372"/>
      <c r="BG125" s="372"/>
      <c r="BH125" s="372"/>
      <c r="BI125" s="372"/>
      <c r="BJ125" s="372"/>
      <c r="BK125" s="372"/>
      <c r="BL125" s="372"/>
      <c r="BM125" s="372"/>
      <c r="BN125" s="372"/>
      <c r="BO125" s="372"/>
      <c r="BP125" s="372"/>
      <c r="BQ125" s="371"/>
      <c r="BR125" s="371"/>
      <c r="BS125" s="371"/>
      <c r="BT125" s="371"/>
      <c r="BU125" s="371"/>
      <c r="BV125" s="371"/>
      <c r="BW125" s="371"/>
      <c r="BX125" s="371"/>
      <c r="BY125" s="371"/>
      <c r="BZ125" s="371"/>
      <c r="CA125" s="371"/>
      <c r="CB125" s="371"/>
      <c r="CC125" s="371"/>
      <c r="CD125" s="371"/>
      <c r="CE125" s="371"/>
      <c r="CF125" s="371"/>
      <c r="CG125" s="371"/>
      <c r="CH125" s="371"/>
      <c r="CI125" s="371"/>
      <c r="CJ125" s="215"/>
      <c r="CK125" s="1053" t="s">
        <v>272</v>
      </c>
      <c r="CL125" s="1038"/>
      <c r="CM125" s="1038"/>
      <c r="CN125" s="1038"/>
      <c r="CO125" s="1039"/>
      <c r="CP125" s="970" t="s">
        <v>273</v>
      </c>
      <c r="CQ125" s="919"/>
      <c r="CR125" s="919"/>
      <c r="CS125" s="919"/>
      <c r="CT125" s="919"/>
      <c r="CU125" s="919"/>
      <c r="CV125" s="919"/>
      <c r="CW125" s="919"/>
      <c r="CX125" s="919"/>
      <c r="CY125" s="919"/>
      <c r="CZ125" s="919"/>
      <c r="DA125" s="919"/>
      <c r="DB125" s="919"/>
      <c r="DC125" s="919"/>
      <c r="DD125" s="919"/>
      <c r="DE125" s="919"/>
      <c r="DF125" s="920"/>
      <c r="DG125" s="956" t="s">
        <v>506</v>
      </c>
      <c r="DH125" s="957"/>
      <c r="DI125" s="957"/>
      <c r="DJ125" s="957"/>
      <c r="DK125" s="957"/>
      <c r="DL125" s="957" t="s">
        <v>506</v>
      </c>
      <c r="DM125" s="957"/>
      <c r="DN125" s="957"/>
      <c r="DO125" s="957"/>
      <c r="DP125" s="957"/>
      <c r="DQ125" s="957" t="s">
        <v>506</v>
      </c>
      <c r="DR125" s="957"/>
      <c r="DS125" s="957"/>
      <c r="DT125" s="957"/>
      <c r="DU125" s="957"/>
      <c r="DV125" s="958" t="s">
        <v>506</v>
      </c>
      <c r="DW125" s="958"/>
      <c r="DX125" s="958"/>
      <c r="DY125" s="958"/>
      <c r="DZ125" s="959"/>
    </row>
    <row r="126" spans="1:130" s="185" customFormat="1" ht="26.25" customHeight="1" thickBot="1">
      <c r="A126" s="1095"/>
      <c r="B126" s="976"/>
      <c r="C126" s="946" t="s">
        <v>264</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t="s">
        <v>506</v>
      </c>
      <c r="AB126" s="989"/>
      <c r="AC126" s="989"/>
      <c r="AD126" s="989"/>
      <c r="AE126" s="990"/>
      <c r="AF126" s="991" t="s">
        <v>506</v>
      </c>
      <c r="AG126" s="989"/>
      <c r="AH126" s="989"/>
      <c r="AI126" s="989"/>
      <c r="AJ126" s="990"/>
      <c r="AK126" s="991" t="s">
        <v>506</v>
      </c>
      <c r="AL126" s="989"/>
      <c r="AM126" s="989"/>
      <c r="AN126" s="989"/>
      <c r="AO126" s="990"/>
      <c r="AP126" s="992" t="s">
        <v>506</v>
      </c>
      <c r="AQ126" s="993"/>
      <c r="AR126" s="993"/>
      <c r="AS126" s="993"/>
      <c r="AT126" s="994"/>
      <c r="AU126" s="216"/>
      <c r="AV126" s="216"/>
      <c r="AW126" s="216"/>
      <c r="AX126" s="216"/>
      <c r="AY126" s="216"/>
      <c r="AZ126" s="216"/>
      <c r="BA126" s="216"/>
      <c r="BB126" s="216"/>
      <c r="BC126" s="216"/>
      <c r="BD126" s="216"/>
      <c r="BE126" s="216"/>
      <c r="BF126" s="216"/>
      <c r="BG126" s="216"/>
      <c r="BH126" s="216"/>
      <c r="BI126" s="216"/>
      <c r="BJ126" s="216"/>
      <c r="BK126" s="216"/>
      <c r="BL126" s="216"/>
      <c r="BM126" s="216"/>
      <c r="BN126" s="216"/>
      <c r="BO126" s="216"/>
      <c r="BP126" s="216"/>
      <c r="BQ126" s="216"/>
      <c r="BR126" s="216"/>
      <c r="BS126" s="216"/>
      <c r="BT126" s="216"/>
      <c r="BU126" s="216"/>
      <c r="BV126" s="216"/>
      <c r="BW126" s="216"/>
      <c r="BX126" s="216"/>
      <c r="BY126" s="216"/>
      <c r="BZ126" s="216"/>
      <c r="CA126" s="216"/>
      <c r="CB126" s="216"/>
      <c r="CC126" s="216"/>
      <c r="CD126" s="217"/>
      <c r="CE126" s="217"/>
      <c r="CF126" s="217"/>
      <c r="CG126" s="371"/>
      <c r="CH126" s="371"/>
      <c r="CI126" s="371"/>
      <c r="CJ126" s="215"/>
      <c r="CK126" s="1054"/>
      <c r="CL126" s="1041"/>
      <c r="CM126" s="1041"/>
      <c r="CN126" s="1041"/>
      <c r="CO126" s="1042"/>
      <c r="CP126" s="979" t="s">
        <v>274</v>
      </c>
      <c r="CQ126" s="980"/>
      <c r="CR126" s="980"/>
      <c r="CS126" s="980"/>
      <c r="CT126" s="980"/>
      <c r="CU126" s="980"/>
      <c r="CV126" s="980"/>
      <c r="CW126" s="980"/>
      <c r="CX126" s="980"/>
      <c r="CY126" s="980"/>
      <c r="CZ126" s="980"/>
      <c r="DA126" s="980"/>
      <c r="DB126" s="980"/>
      <c r="DC126" s="980"/>
      <c r="DD126" s="980"/>
      <c r="DE126" s="980"/>
      <c r="DF126" s="981"/>
      <c r="DG126" s="949" t="s">
        <v>506</v>
      </c>
      <c r="DH126" s="950"/>
      <c r="DI126" s="950"/>
      <c r="DJ126" s="950"/>
      <c r="DK126" s="950"/>
      <c r="DL126" s="950" t="s">
        <v>506</v>
      </c>
      <c r="DM126" s="950"/>
      <c r="DN126" s="950"/>
      <c r="DO126" s="950"/>
      <c r="DP126" s="950"/>
      <c r="DQ126" s="950" t="s">
        <v>506</v>
      </c>
      <c r="DR126" s="950"/>
      <c r="DS126" s="950"/>
      <c r="DT126" s="950"/>
      <c r="DU126" s="950"/>
      <c r="DV126" s="951" t="s">
        <v>506</v>
      </c>
      <c r="DW126" s="951"/>
      <c r="DX126" s="951"/>
      <c r="DY126" s="951"/>
      <c r="DZ126" s="952"/>
    </row>
    <row r="127" spans="1:130" s="185" customFormat="1" ht="26.25" customHeight="1">
      <c r="A127" s="1096"/>
      <c r="B127" s="978"/>
      <c r="C127" s="1032" t="s">
        <v>275</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v>334</v>
      </c>
      <c r="AB127" s="989"/>
      <c r="AC127" s="989"/>
      <c r="AD127" s="989"/>
      <c r="AE127" s="990"/>
      <c r="AF127" s="991">
        <v>136</v>
      </c>
      <c r="AG127" s="989"/>
      <c r="AH127" s="989"/>
      <c r="AI127" s="989"/>
      <c r="AJ127" s="990"/>
      <c r="AK127" s="991" t="s">
        <v>506</v>
      </c>
      <c r="AL127" s="989"/>
      <c r="AM127" s="989"/>
      <c r="AN127" s="989"/>
      <c r="AO127" s="990"/>
      <c r="AP127" s="992" t="s">
        <v>506</v>
      </c>
      <c r="AQ127" s="993"/>
      <c r="AR127" s="993"/>
      <c r="AS127" s="993"/>
      <c r="AT127" s="994"/>
      <c r="AU127" s="216"/>
      <c r="AV127" s="216"/>
      <c r="AW127" s="216"/>
      <c r="AX127" s="1068" t="s">
        <v>276</v>
      </c>
      <c r="AY127" s="1069"/>
      <c r="AZ127" s="1069"/>
      <c r="BA127" s="1069"/>
      <c r="BB127" s="1069"/>
      <c r="BC127" s="1069"/>
      <c r="BD127" s="1069"/>
      <c r="BE127" s="1070"/>
      <c r="BF127" s="1071" t="s">
        <v>277</v>
      </c>
      <c r="BG127" s="1069"/>
      <c r="BH127" s="1069"/>
      <c r="BI127" s="1069"/>
      <c r="BJ127" s="1069"/>
      <c r="BK127" s="1069"/>
      <c r="BL127" s="1070"/>
      <c r="BM127" s="1071" t="s">
        <v>541</v>
      </c>
      <c r="BN127" s="1069"/>
      <c r="BO127" s="1069"/>
      <c r="BP127" s="1069"/>
      <c r="BQ127" s="1069"/>
      <c r="BR127" s="1069"/>
      <c r="BS127" s="1070"/>
      <c r="BT127" s="1071" t="s">
        <v>542</v>
      </c>
      <c r="BU127" s="1069"/>
      <c r="BV127" s="1069"/>
      <c r="BW127" s="1069"/>
      <c r="BX127" s="1069"/>
      <c r="BY127" s="1069"/>
      <c r="BZ127" s="1093"/>
      <c r="CA127" s="216"/>
      <c r="CB127" s="216"/>
      <c r="CC127" s="216"/>
      <c r="CD127" s="217"/>
      <c r="CE127" s="217"/>
      <c r="CF127" s="217"/>
      <c r="CG127" s="371"/>
      <c r="CH127" s="371"/>
      <c r="CI127" s="371"/>
      <c r="CJ127" s="215"/>
      <c r="CK127" s="1054"/>
      <c r="CL127" s="1041"/>
      <c r="CM127" s="1041"/>
      <c r="CN127" s="1041"/>
      <c r="CO127" s="1042"/>
      <c r="CP127" s="979" t="s">
        <v>543</v>
      </c>
      <c r="CQ127" s="980"/>
      <c r="CR127" s="980"/>
      <c r="CS127" s="980"/>
      <c r="CT127" s="980"/>
      <c r="CU127" s="980"/>
      <c r="CV127" s="980"/>
      <c r="CW127" s="980"/>
      <c r="CX127" s="980"/>
      <c r="CY127" s="980"/>
      <c r="CZ127" s="980"/>
      <c r="DA127" s="980"/>
      <c r="DB127" s="980"/>
      <c r="DC127" s="980"/>
      <c r="DD127" s="980"/>
      <c r="DE127" s="980"/>
      <c r="DF127" s="981"/>
      <c r="DG127" s="949" t="s">
        <v>506</v>
      </c>
      <c r="DH127" s="950"/>
      <c r="DI127" s="950"/>
      <c r="DJ127" s="950"/>
      <c r="DK127" s="950"/>
      <c r="DL127" s="950" t="s">
        <v>506</v>
      </c>
      <c r="DM127" s="950"/>
      <c r="DN127" s="950"/>
      <c r="DO127" s="950"/>
      <c r="DP127" s="950"/>
      <c r="DQ127" s="950" t="s">
        <v>506</v>
      </c>
      <c r="DR127" s="950"/>
      <c r="DS127" s="950"/>
      <c r="DT127" s="950"/>
      <c r="DU127" s="950"/>
      <c r="DV127" s="951" t="s">
        <v>506</v>
      </c>
      <c r="DW127" s="951"/>
      <c r="DX127" s="951"/>
      <c r="DY127" s="951"/>
      <c r="DZ127" s="952"/>
    </row>
    <row r="128" spans="1:130" s="185" customFormat="1" ht="26.25" customHeight="1" thickBot="1">
      <c r="A128" s="1079" t="s">
        <v>278</v>
      </c>
      <c r="B128" s="1080"/>
      <c r="C128" s="1080"/>
      <c r="D128" s="1080"/>
      <c r="E128" s="1080"/>
      <c r="F128" s="1080"/>
      <c r="G128" s="1080"/>
      <c r="H128" s="1080"/>
      <c r="I128" s="1080"/>
      <c r="J128" s="1080"/>
      <c r="K128" s="1080"/>
      <c r="L128" s="1080"/>
      <c r="M128" s="1080"/>
      <c r="N128" s="1080"/>
      <c r="O128" s="1080"/>
      <c r="P128" s="1080"/>
      <c r="Q128" s="1080"/>
      <c r="R128" s="1080"/>
      <c r="S128" s="1080"/>
      <c r="T128" s="1080"/>
      <c r="U128" s="1080"/>
      <c r="V128" s="1080"/>
      <c r="W128" s="1081" t="s">
        <v>544</v>
      </c>
      <c r="X128" s="1081"/>
      <c r="Y128" s="1081"/>
      <c r="Z128" s="1082"/>
      <c r="AA128" s="1083">
        <v>1406</v>
      </c>
      <c r="AB128" s="1084"/>
      <c r="AC128" s="1084"/>
      <c r="AD128" s="1084"/>
      <c r="AE128" s="1085"/>
      <c r="AF128" s="1086">
        <v>1357</v>
      </c>
      <c r="AG128" s="1084"/>
      <c r="AH128" s="1084"/>
      <c r="AI128" s="1084"/>
      <c r="AJ128" s="1085"/>
      <c r="AK128" s="1086">
        <v>1254</v>
      </c>
      <c r="AL128" s="1084"/>
      <c r="AM128" s="1084"/>
      <c r="AN128" s="1084"/>
      <c r="AO128" s="1085"/>
      <c r="AP128" s="1087"/>
      <c r="AQ128" s="1088"/>
      <c r="AR128" s="1088"/>
      <c r="AS128" s="1088"/>
      <c r="AT128" s="1089"/>
      <c r="AU128" s="216"/>
      <c r="AV128" s="216"/>
      <c r="AW128" s="216"/>
      <c r="AX128" s="918" t="s">
        <v>279</v>
      </c>
      <c r="AY128" s="919"/>
      <c r="AZ128" s="919"/>
      <c r="BA128" s="919"/>
      <c r="BB128" s="919"/>
      <c r="BC128" s="919"/>
      <c r="BD128" s="919"/>
      <c r="BE128" s="920"/>
      <c r="BF128" s="1090" t="s">
        <v>506</v>
      </c>
      <c r="BG128" s="1091"/>
      <c r="BH128" s="1091"/>
      <c r="BI128" s="1091"/>
      <c r="BJ128" s="1091"/>
      <c r="BK128" s="1091"/>
      <c r="BL128" s="1092"/>
      <c r="BM128" s="1090">
        <v>15</v>
      </c>
      <c r="BN128" s="1091"/>
      <c r="BO128" s="1091"/>
      <c r="BP128" s="1091"/>
      <c r="BQ128" s="1091"/>
      <c r="BR128" s="1091"/>
      <c r="BS128" s="1092"/>
      <c r="BT128" s="1090">
        <v>20</v>
      </c>
      <c r="BU128" s="1091"/>
      <c r="BV128" s="1091"/>
      <c r="BW128" s="1091"/>
      <c r="BX128" s="1091"/>
      <c r="BY128" s="1091"/>
      <c r="BZ128" s="1109"/>
      <c r="CA128" s="217"/>
      <c r="CB128" s="217"/>
      <c r="CC128" s="217"/>
      <c r="CD128" s="217"/>
      <c r="CE128" s="217"/>
      <c r="CF128" s="217"/>
      <c r="CG128" s="371"/>
      <c r="CH128" s="371"/>
      <c r="CI128" s="371"/>
      <c r="CJ128" s="215"/>
      <c r="CK128" s="1055"/>
      <c r="CL128" s="1056"/>
      <c r="CM128" s="1056"/>
      <c r="CN128" s="1056"/>
      <c r="CO128" s="1057"/>
      <c r="CP128" s="1072" t="s">
        <v>280</v>
      </c>
      <c r="CQ128" s="1073"/>
      <c r="CR128" s="1073"/>
      <c r="CS128" s="1073"/>
      <c r="CT128" s="1073"/>
      <c r="CU128" s="1073"/>
      <c r="CV128" s="1073"/>
      <c r="CW128" s="1073"/>
      <c r="CX128" s="1073"/>
      <c r="CY128" s="1073"/>
      <c r="CZ128" s="1073"/>
      <c r="DA128" s="1073"/>
      <c r="DB128" s="1073"/>
      <c r="DC128" s="1073"/>
      <c r="DD128" s="1073"/>
      <c r="DE128" s="1073"/>
      <c r="DF128" s="1074"/>
      <c r="DG128" s="1075" t="s">
        <v>506</v>
      </c>
      <c r="DH128" s="1076"/>
      <c r="DI128" s="1076"/>
      <c r="DJ128" s="1076"/>
      <c r="DK128" s="1076"/>
      <c r="DL128" s="1076" t="s">
        <v>506</v>
      </c>
      <c r="DM128" s="1076"/>
      <c r="DN128" s="1076"/>
      <c r="DO128" s="1076"/>
      <c r="DP128" s="1076"/>
      <c r="DQ128" s="1076" t="s">
        <v>506</v>
      </c>
      <c r="DR128" s="1076"/>
      <c r="DS128" s="1076"/>
      <c r="DT128" s="1076"/>
      <c r="DU128" s="1076"/>
      <c r="DV128" s="1077" t="s">
        <v>506</v>
      </c>
      <c r="DW128" s="1077"/>
      <c r="DX128" s="1077"/>
      <c r="DY128" s="1077"/>
      <c r="DZ128" s="1078"/>
    </row>
    <row r="129" spans="1:131" s="185" customFormat="1" ht="26.25" customHeight="1">
      <c r="A129" s="960" t="s">
        <v>62</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545</v>
      </c>
      <c r="X129" s="1104"/>
      <c r="Y129" s="1104"/>
      <c r="Z129" s="1105"/>
      <c r="AA129" s="988">
        <v>4788914</v>
      </c>
      <c r="AB129" s="989"/>
      <c r="AC129" s="989"/>
      <c r="AD129" s="989"/>
      <c r="AE129" s="990"/>
      <c r="AF129" s="991">
        <v>4948750</v>
      </c>
      <c r="AG129" s="989"/>
      <c r="AH129" s="989"/>
      <c r="AI129" s="989"/>
      <c r="AJ129" s="990"/>
      <c r="AK129" s="991">
        <v>4849315</v>
      </c>
      <c r="AL129" s="989"/>
      <c r="AM129" s="989"/>
      <c r="AN129" s="989"/>
      <c r="AO129" s="990"/>
      <c r="AP129" s="1106"/>
      <c r="AQ129" s="1107"/>
      <c r="AR129" s="1107"/>
      <c r="AS129" s="1107"/>
      <c r="AT129" s="1108"/>
      <c r="AU129" s="218"/>
      <c r="AV129" s="218"/>
      <c r="AW129" s="218"/>
      <c r="AX129" s="1097" t="s">
        <v>281</v>
      </c>
      <c r="AY129" s="980"/>
      <c r="AZ129" s="980"/>
      <c r="BA129" s="980"/>
      <c r="BB129" s="980"/>
      <c r="BC129" s="980"/>
      <c r="BD129" s="980"/>
      <c r="BE129" s="981"/>
      <c r="BF129" s="1098" t="s">
        <v>506</v>
      </c>
      <c r="BG129" s="1099"/>
      <c r="BH129" s="1099"/>
      <c r="BI129" s="1099"/>
      <c r="BJ129" s="1099"/>
      <c r="BK129" s="1099"/>
      <c r="BL129" s="1100"/>
      <c r="BM129" s="1098">
        <v>20</v>
      </c>
      <c r="BN129" s="1099"/>
      <c r="BO129" s="1099"/>
      <c r="BP129" s="1099"/>
      <c r="BQ129" s="1099"/>
      <c r="BR129" s="1099"/>
      <c r="BS129" s="1100"/>
      <c r="BT129" s="1098">
        <v>30</v>
      </c>
      <c r="BU129" s="1101"/>
      <c r="BV129" s="1101"/>
      <c r="BW129" s="1101"/>
      <c r="BX129" s="1101"/>
      <c r="BY129" s="1101"/>
      <c r="BZ129" s="1102"/>
      <c r="CA129" s="219"/>
      <c r="CB129" s="219"/>
      <c r="CC129" s="219"/>
      <c r="CD129" s="219"/>
      <c r="CE129" s="219"/>
      <c r="CF129" s="219"/>
      <c r="CG129" s="219"/>
      <c r="CH129" s="219"/>
      <c r="CI129" s="219"/>
      <c r="CJ129" s="219"/>
      <c r="CK129" s="219"/>
      <c r="CL129" s="219"/>
      <c r="CM129" s="219"/>
      <c r="CN129" s="219"/>
      <c r="CO129" s="219"/>
      <c r="CP129" s="219"/>
      <c r="CQ129" s="219"/>
      <c r="CR129" s="219"/>
      <c r="CS129" s="219"/>
      <c r="CT129" s="219"/>
      <c r="CU129" s="219"/>
      <c r="CV129" s="219"/>
      <c r="CW129" s="219"/>
      <c r="CX129" s="219"/>
      <c r="CY129" s="219"/>
      <c r="CZ129" s="219"/>
      <c r="DA129" s="219"/>
      <c r="DB129" s="219"/>
      <c r="DC129" s="219"/>
      <c r="DD129" s="219"/>
      <c r="DE129" s="219"/>
      <c r="DF129" s="219"/>
      <c r="DG129" s="219"/>
      <c r="DH129" s="219"/>
      <c r="DI129" s="219"/>
      <c r="DJ129" s="219"/>
      <c r="DK129" s="219"/>
      <c r="DL129" s="219"/>
      <c r="DM129" s="219"/>
      <c r="DN129" s="219"/>
      <c r="DO129" s="219"/>
      <c r="DP129" s="191"/>
      <c r="DQ129" s="191"/>
      <c r="DR129" s="191"/>
      <c r="DS129" s="191"/>
      <c r="DT129" s="191"/>
      <c r="DU129" s="191"/>
      <c r="DV129" s="191"/>
      <c r="DW129" s="191"/>
      <c r="DX129" s="191"/>
      <c r="DY129" s="191"/>
      <c r="DZ129" s="194"/>
    </row>
    <row r="130" spans="1:131" s="185" customFormat="1" ht="26.25" customHeight="1">
      <c r="A130" s="960" t="s">
        <v>282</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546</v>
      </c>
      <c r="X130" s="1104"/>
      <c r="Y130" s="1104"/>
      <c r="Z130" s="1105"/>
      <c r="AA130" s="988">
        <v>806751</v>
      </c>
      <c r="AB130" s="989"/>
      <c r="AC130" s="989"/>
      <c r="AD130" s="989"/>
      <c r="AE130" s="990"/>
      <c r="AF130" s="991">
        <v>801729</v>
      </c>
      <c r="AG130" s="989"/>
      <c r="AH130" s="989"/>
      <c r="AI130" s="989"/>
      <c r="AJ130" s="990"/>
      <c r="AK130" s="991">
        <v>787411</v>
      </c>
      <c r="AL130" s="989"/>
      <c r="AM130" s="989"/>
      <c r="AN130" s="989"/>
      <c r="AO130" s="990"/>
      <c r="AP130" s="1106"/>
      <c r="AQ130" s="1107"/>
      <c r="AR130" s="1107"/>
      <c r="AS130" s="1107"/>
      <c r="AT130" s="1108"/>
      <c r="AU130" s="218"/>
      <c r="AV130" s="218"/>
      <c r="AW130" s="218"/>
      <c r="AX130" s="1097" t="s">
        <v>283</v>
      </c>
      <c r="AY130" s="980"/>
      <c r="AZ130" s="980"/>
      <c r="BA130" s="980"/>
      <c r="BB130" s="980"/>
      <c r="BC130" s="980"/>
      <c r="BD130" s="980"/>
      <c r="BE130" s="981"/>
      <c r="BF130" s="1134">
        <v>8</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19"/>
      <c r="CB130" s="219"/>
      <c r="CC130" s="219"/>
      <c r="CD130" s="219"/>
      <c r="CE130" s="219"/>
      <c r="CF130" s="219"/>
      <c r="CG130" s="219"/>
      <c r="CH130" s="219"/>
      <c r="CI130" s="219"/>
      <c r="CJ130" s="219"/>
      <c r="CK130" s="219"/>
      <c r="CL130" s="219"/>
      <c r="CM130" s="219"/>
      <c r="CN130" s="219"/>
      <c r="CO130" s="219"/>
      <c r="CP130" s="219"/>
      <c r="CQ130" s="219"/>
      <c r="CR130" s="219"/>
      <c r="CS130" s="219"/>
      <c r="CT130" s="219"/>
      <c r="CU130" s="219"/>
      <c r="CV130" s="219"/>
      <c r="CW130" s="219"/>
      <c r="CX130" s="219"/>
      <c r="CY130" s="219"/>
      <c r="CZ130" s="219"/>
      <c r="DA130" s="219"/>
      <c r="DB130" s="219"/>
      <c r="DC130" s="219"/>
      <c r="DD130" s="219"/>
      <c r="DE130" s="219"/>
      <c r="DF130" s="219"/>
      <c r="DG130" s="219"/>
      <c r="DH130" s="219"/>
      <c r="DI130" s="219"/>
      <c r="DJ130" s="219"/>
      <c r="DK130" s="219"/>
      <c r="DL130" s="219"/>
      <c r="DM130" s="219"/>
      <c r="DN130" s="219"/>
      <c r="DO130" s="219"/>
      <c r="DP130" s="191"/>
      <c r="DQ130" s="191"/>
      <c r="DR130" s="191"/>
      <c r="DS130" s="191"/>
      <c r="DT130" s="191"/>
      <c r="DU130" s="191"/>
      <c r="DV130" s="191"/>
      <c r="DW130" s="191"/>
      <c r="DX130" s="191"/>
      <c r="DY130" s="191"/>
      <c r="DZ130" s="194"/>
    </row>
    <row r="131" spans="1:131" s="185" customFormat="1" ht="26.25" customHeight="1" thickBot="1">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547</v>
      </c>
      <c r="X131" s="1142"/>
      <c r="Y131" s="1142"/>
      <c r="Z131" s="1143"/>
      <c r="AA131" s="1035">
        <v>3982163</v>
      </c>
      <c r="AB131" s="1014"/>
      <c r="AC131" s="1014"/>
      <c r="AD131" s="1014"/>
      <c r="AE131" s="1015"/>
      <c r="AF131" s="1013">
        <v>4147021</v>
      </c>
      <c r="AG131" s="1014"/>
      <c r="AH131" s="1014"/>
      <c r="AI131" s="1014"/>
      <c r="AJ131" s="1015"/>
      <c r="AK131" s="1013">
        <v>4061904</v>
      </c>
      <c r="AL131" s="1014"/>
      <c r="AM131" s="1014"/>
      <c r="AN131" s="1014"/>
      <c r="AO131" s="1015"/>
      <c r="AP131" s="1144"/>
      <c r="AQ131" s="1145"/>
      <c r="AR131" s="1145"/>
      <c r="AS131" s="1145"/>
      <c r="AT131" s="1146"/>
      <c r="AU131" s="218"/>
      <c r="AV131" s="218"/>
      <c r="AW131" s="218"/>
      <c r="AX131" s="1116" t="s">
        <v>284</v>
      </c>
      <c r="AY131" s="1073"/>
      <c r="AZ131" s="1073"/>
      <c r="BA131" s="1073"/>
      <c r="BB131" s="1073"/>
      <c r="BC131" s="1073"/>
      <c r="BD131" s="1073"/>
      <c r="BE131" s="1074"/>
      <c r="BF131" s="1117">
        <v>50.1</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19"/>
      <c r="CB131" s="219"/>
      <c r="CC131" s="219"/>
      <c r="CD131" s="219"/>
      <c r="CE131" s="219"/>
      <c r="CF131" s="219"/>
      <c r="CG131" s="219"/>
      <c r="CH131" s="219"/>
      <c r="CI131" s="219"/>
      <c r="CJ131" s="219"/>
      <c r="CK131" s="219"/>
      <c r="CL131" s="219"/>
      <c r="CM131" s="219"/>
      <c r="CN131" s="219"/>
      <c r="CO131" s="219"/>
      <c r="CP131" s="219"/>
      <c r="CQ131" s="219"/>
      <c r="CR131" s="219"/>
      <c r="CS131" s="219"/>
      <c r="CT131" s="219"/>
      <c r="CU131" s="219"/>
      <c r="CV131" s="219"/>
      <c r="CW131" s="219"/>
      <c r="CX131" s="219"/>
      <c r="CY131" s="219"/>
      <c r="CZ131" s="219"/>
      <c r="DA131" s="219"/>
      <c r="DB131" s="219"/>
      <c r="DC131" s="219"/>
      <c r="DD131" s="219"/>
      <c r="DE131" s="219"/>
      <c r="DF131" s="219"/>
      <c r="DG131" s="219"/>
      <c r="DH131" s="219"/>
      <c r="DI131" s="219"/>
      <c r="DJ131" s="219"/>
      <c r="DK131" s="219"/>
      <c r="DL131" s="219"/>
      <c r="DM131" s="219"/>
      <c r="DN131" s="219"/>
      <c r="DO131" s="219"/>
      <c r="DP131" s="191"/>
      <c r="DQ131" s="191"/>
      <c r="DR131" s="191"/>
      <c r="DS131" s="191"/>
      <c r="DT131" s="191"/>
      <c r="DU131" s="191"/>
      <c r="DV131" s="191"/>
      <c r="DW131" s="191"/>
      <c r="DX131" s="191"/>
      <c r="DY131" s="191"/>
      <c r="DZ131" s="194"/>
    </row>
    <row r="132" spans="1:131" s="185" customFormat="1" ht="26.25" customHeight="1">
      <c r="A132" s="1123" t="s">
        <v>285</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286</v>
      </c>
      <c r="W132" s="1127"/>
      <c r="X132" s="1127"/>
      <c r="Y132" s="1127"/>
      <c r="Z132" s="1128"/>
      <c r="AA132" s="1129">
        <v>8.7232742610000003</v>
      </c>
      <c r="AB132" s="1130"/>
      <c r="AC132" s="1130"/>
      <c r="AD132" s="1130"/>
      <c r="AE132" s="1131"/>
      <c r="AF132" s="1132">
        <v>7.644620078</v>
      </c>
      <c r="AG132" s="1130"/>
      <c r="AH132" s="1130"/>
      <c r="AI132" s="1130"/>
      <c r="AJ132" s="1131"/>
      <c r="AK132" s="1132">
        <v>7.7734234979999997</v>
      </c>
      <c r="AL132" s="1130"/>
      <c r="AM132" s="1130"/>
      <c r="AN132" s="1130"/>
      <c r="AO132" s="1131"/>
      <c r="AP132" s="1029"/>
      <c r="AQ132" s="1030"/>
      <c r="AR132" s="1030"/>
      <c r="AS132" s="1030"/>
      <c r="AT132" s="1133"/>
      <c r="AU132" s="220"/>
      <c r="AV132" s="221"/>
      <c r="AW132" s="221"/>
      <c r="AX132" s="191"/>
      <c r="AY132" s="191"/>
      <c r="AZ132" s="191"/>
      <c r="BA132" s="191"/>
      <c r="BB132" s="191"/>
      <c r="BC132" s="191"/>
      <c r="BD132" s="191"/>
      <c r="BE132" s="191"/>
      <c r="BF132" s="191"/>
      <c r="BG132" s="191"/>
      <c r="BH132" s="191"/>
      <c r="BI132" s="191"/>
      <c r="BJ132" s="191"/>
      <c r="BK132" s="191"/>
      <c r="BL132" s="191"/>
      <c r="BM132" s="191"/>
      <c r="BN132" s="191"/>
      <c r="BO132" s="191"/>
      <c r="BP132" s="191"/>
      <c r="BQ132" s="191"/>
      <c r="BR132" s="191"/>
      <c r="BS132" s="192"/>
      <c r="BT132" s="191"/>
      <c r="BU132" s="191"/>
      <c r="BV132" s="191"/>
      <c r="BW132" s="191"/>
      <c r="BX132" s="191"/>
      <c r="BY132" s="191"/>
      <c r="BZ132" s="191"/>
      <c r="CA132" s="219"/>
      <c r="CB132" s="219"/>
      <c r="CC132" s="219"/>
      <c r="CD132" s="219"/>
      <c r="CE132" s="219"/>
      <c r="CF132" s="219"/>
      <c r="CG132" s="219"/>
      <c r="CH132" s="219"/>
      <c r="CI132" s="219"/>
      <c r="CJ132" s="219"/>
      <c r="CK132" s="219"/>
      <c r="CL132" s="219"/>
      <c r="CM132" s="219"/>
      <c r="CN132" s="219"/>
      <c r="CO132" s="219"/>
      <c r="CP132" s="219"/>
      <c r="CQ132" s="219"/>
      <c r="CR132" s="219"/>
      <c r="CS132" s="219"/>
      <c r="CT132" s="219"/>
      <c r="CU132" s="219"/>
      <c r="CV132" s="219"/>
      <c r="CW132" s="219"/>
      <c r="CX132" s="219"/>
      <c r="CY132" s="219"/>
      <c r="CZ132" s="219"/>
      <c r="DA132" s="219"/>
      <c r="DB132" s="219"/>
      <c r="DC132" s="219"/>
      <c r="DD132" s="219"/>
      <c r="DE132" s="219"/>
      <c r="DF132" s="219"/>
      <c r="DG132" s="219"/>
      <c r="DH132" s="219"/>
      <c r="DI132" s="219"/>
      <c r="DJ132" s="219"/>
      <c r="DK132" s="219"/>
      <c r="DL132" s="219"/>
      <c r="DM132" s="219"/>
      <c r="DN132" s="219"/>
      <c r="DO132" s="219"/>
      <c r="DP132" s="194"/>
      <c r="DQ132" s="194"/>
      <c r="DR132" s="194"/>
      <c r="DS132" s="194"/>
      <c r="DT132" s="194"/>
      <c r="DU132" s="194"/>
      <c r="DV132" s="194"/>
      <c r="DW132" s="194"/>
      <c r="DX132" s="194"/>
      <c r="DY132" s="194"/>
      <c r="DZ132" s="194"/>
    </row>
    <row r="133" spans="1:131" s="185" customFormat="1" ht="26.25" customHeight="1" thickBot="1">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287</v>
      </c>
      <c r="W133" s="1110"/>
      <c r="X133" s="1110"/>
      <c r="Y133" s="1110"/>
      <c r="Z133" s="1111"/>
      <c r="AA133" s="1112">
        <v>9</v>
      </c>
      <c r="AB133" s="1113"/>
      <c r="AC133" s="1113"/>
      <c r="AD133" s="1113"/>
      <c r="AE133" s="1114"/>
      <c r="AF133" s="1112">
        <v>8.4</v>
      </c>
      <c r="AG133" s="1113"/>
      <c r="AH133" s="1113"/>
      <c r="AI133" s="1113"/>
      <c r="AJ133" s="1114"/>
      <c r="AK133" s="1112">
        <v>8</v>
      </c>
      <c r="AL133" s="1113"/>
      <c r="AM133" s="1113"/>
      <c r="AN133" s="1113"/>
      <c r="AO133" s="1114"/>
      <c r="AP133" s="1059"/>
      <c r="AQ133" s="1060"/>
      <c r="AR133" s="1060"/>
      <c r="AS133" s="1060"/>
      <c r="AT133" s="1115"/>
      <c r="AU133" s="221"/>
      <c r="AV133" s="221"/>
      <c r="AW133" s="221"/>
      <c r="AX133" s="221"/>
      <c r="AY133" s="221"/>
      <c r="AZ133" s="221"/>
      <c r="BA133" s="221"/>
      <c r="BB133" s="221"/>
      <c r="BC133" s="221"/>
      <c r="BD133" s="221"/>
      <c r="BE133" s="221"/>
      <c r="BF133" s="221"/>
      <c r="BG133" s="221"/>
      <c r="BH133" s="221"/>
      <c r="BI133" s="221"/>
      <c r="BJ133" s="221"/>
      <c r="BK133" s="221"/>
      <c r="BL133" s="221"/>
      <c r="BM133" s="221"/>
      <c r="BN133" s="219"/>
      <c r="BO133" s="219"/>
      <c r="BP133" s="219"/>
      <c r="BQ133" s="219"/>
      <c r="BR133" s="219"/>
      <c r="BS133" s="219"/>
      <c r="BT133" s="219"/>
      <c r="BU133" s="219"/>
      <c r="BV133" s="219"/>
      <c r="BW133" s="219"/>
      <c r="BX133" s="219"/>
      <c r="BY133" s="219"/>
      <c r="BZ133" s="219"/>
      <c r="CA133" s="219"/>
      <c r="CB133" s="219"/>
      <c r="CC133" s="219"/>
      <c r="CD133" s="219"/>
      <c r="CE133" s="219"/>
      <c r="CF133" s="219"/>
      <c r="CG133" s="219"/>
      <c r="CH133" s="219"/>
      <c r="CI133" s="219"/>
      <c r="CJ133" s="219"/>
      <c r="CK133" s="219"/>
      <c r="CL133" s="219"/>
      <c r="CM133" s="219"/>
      <c r="CN133" s="219"/>
      <c r="CO133" s="219"/>
      <c r="CP133" s="219"/>
      <c r="CQ133" s="219"/>
      <c r="CR133" s="219"/>
      <c r="CS133" s="219"/>
      <c r="CT133" s="219"/>
      <c r="CU133" s="219"/>
      <c r="CV133" s="219"/>
      <c r="CW133" s="219"/>
      <c r="CX133" s="219"/>
      <c r="CY133" s="219"/>
      <c r="CZ133" s="219"/>
      <c r="DA133" s="219"/>
      <c r="DB133" s="219"/>
      <c r="DC133" s="219"/>
      <c r="DD133" s="219"/>
      <c r="DE133" s="219"/>
      <c r="DF133" s="219"/>
      <c r="DG133" s="219"/>
      <c r="DH133" s="219"/>
      <c r="DI133" s="219"/>
      <c r="DJ133" s="219"/>
      <c r="DK133" s="219"/>
      <c r="DL133" s="219"/>
      <c r="DM133" s="219"/>
      <c r="DN133" s="219"/>
      <c r="DO133" s="219"/>
      <c r="DP133" s="194"/>
      <c r="DQ133" s="194"/>
      <c r="DR133" s="194"/>
      <c r="DS133" s="194"/>
      <c r="DT133" s="194"/>
      <c r="DU133" s="194"/>
      <c r="DV133" s="194"/>
      <c r="DW133" s="194"/>
      <c r="DX133" s="194"/>
      <c r="DY133" s="194"/>
      <c r="DZ133" s="194"/>
    </row>
    <row r="134" spans="1:131" s="186" customFormat="1" ht="11.25" customHeight="1">
      <c r="A134" s="222"/>
      <c r="B134" s="222"/>
      <c r="C134" s="222"/>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1"/>
      <c r="AV134" s="221"/>
      <c r="AW134" s="221"/>
      <c r="AX134" s="221"/>
      <c r="AY134" s="221"/>
      <c r="AZ134" s="221"/>
      <c r="BA134" s="221"/>
      <c r="BB134" s="221"/>
      <c r="BC134" s="221"/>
      <c r="BD134" s="221"/>
      <c r="BE134" s="221"/>
      <c r="BF134" s="221"/>
      <c r="BG134" s="221"/>
      <c r="BH134" s="221"/>
      <c r="BI134" s="221"/>
      <c r="BJ134" s="221"/>
      <c r="BK134" s="221"/>
      <c r="BL134" s="221"/>
      <c r="BM134" s="221"/>
      <c r="BN134" s="219"/>
      <c r="BO134" s="219"/>
      <c r="BP134" s="219"/>
      <c r="BQ134" s="219"/>
      <c r="BR134" s="219"/>
      <c r="BS134" s="219"/>
      <c r="BT134" s="219"/>
      <c r="BU134" s="219"/>
      <c r="BV134" s="219"/>
      <c r="BW134" s="219"/>
      <c r="BX134" s="219"/>
      <c r="BY134" s="219"/>
      <c r="BZ134" s="219"/>
      <c r="CA134" s="219"/>
      <c r="CB134" s="219"/>
      <c r="CC134" s="219"/>
      <c r="CD134" s="219"/>
      <c r="CE134" s="219"/>
      <c r="CF134" s="219"/>
      <c r="CG134" s="219"/>
      <c r="CH134" s="219"/>
      <c r="CI134" s="219"/>
      <c r="CJ134" s="219"/>
      <c r="CK134" s="219"/>
      <c r="CL134" s="219"/>
      <c r="CM134" s="219"/>
      <c r="CN134" s="219"/>
      <c r="CO134" s="219"/>
      <c r="CP134" s="219"/>
      <c r="CQ134" s="219"/>
      <c r="CR134" s="219"/>
      <c r="CS134" s="219"/>
      <c r="CT134" s="219"/>
      <c r="CU134" s="219"/>
      <c r="CV134" s="219"/>
      <c r="CW134" s="219"/>
      <c r="CX134" s="219"/>
      <c r="CY134" s="219"/>
      <c r="CZ134" s="219"/>
      <c r="DA134" s="219"/>
      <c r="DB134" s="219"/>
      <c r="DC134" s="219"/>
      <c r="DD134" s="219"/>
      <c r="DE134" s="219"/>
      <c r="DF134" s="219"/>
      <c r="DG134" s="219"/>
      <c r="DH134" s="219"/>
      <c r="DI134" s="219"/>
      <c r="DJ134" s="219"/>
      <c r="DK134" s="219"/>
      <c r="DL134" s="219"/>
      <c r="DM134" s="219"/>
      <c r="DN134" s="219"/>
      <c r="DO134" s="219"/>
      <c r="DP134" s="194"/>
      <c r="DQ134" s="194"/>
      <c r="DR134" s="194"/>
      <c r="DS134" s="194"/>
      <c r="DT134" s="194"/>
      <c r="DU134" s="194"/>
      <c r="DV134" s="194"/>
      <c r="DW134" s="194"/>
      <c r="DX134" s="194"/>
      <c r="DY134" s="194"/>
      <c r="DZ134" s="194"/>
      <c r="EA134" s="185"/>
    </row>
    <row r="135" spans="1:131" ht="14.25" hidden="1">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c r="DQ135" s="222"/>
      <c r="DR135" s="222"/>
      <c r="DS135" s="222"/>
      <c r="DT135" s="222"/>
      <c r="DU135" s="222"/>
      <c r="DV135" s="222"/>
      <c r="DW135" s="222"/>
      <c r="DX135" s="222"/>
      <c r="DY135" s="222"/>
      <c r="DZ135" s="222"/>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5" zoomScaleNormal="85" zoomScaleSheetLayoutView="75" workbookViewId="0">
      <selection activeCell="S50" sqref="S50"/>
    </sheetView>
  </sheetViews>
  <sheetFormatPr defaultColWidth="0" defaultRowHeight="13.5" customHeight="1" zeroHeight="1"/>
  <cols>
    <col min="1" max="36" width="9" style="225" customWidth="1"/>
    <col min="37" max="16384" width="9" style="224" hidden="1"/>
  </cols>
  <sheetData>
    <row r="1" spans="2:36">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row>
    <row r="2" spans="2:36"/>
    <row r="3" spans="2:36"/>
    <row r="4" spans="2:36"/>
    <row r="5" spans="2:36"/>
    <row r="6" spans="2:36"/>
    <row r="7" spans="2:36"/>
    <row r="8" spans="2:36"/>
    <row r="9" spans="2:36"/>
    <row r="10" spans="2:36"/>
    <row r="11" spans="2:36"/>
    <row r="12" spans="2:36"/>
    <row r="13" spans="2:36"/>
    <row r="14" spans="2:36"/>
    <row r="15" spans="2:36"/>
    <row r="16" spans="2:36">
      <c r="AJ16" s="224"/>
    </row>
    <row r="17" spans="34:36">
      <c r="AJ17" s="224"/>
    </row>
    <row r="18" spans="34:36"/>
    <row r="19" spans="34:36"/>
    <row r="20" spans="34:36">
      <c r="AI20" s="224"/>
      <c r="AJ20" s="224"/>
    </row>
    <row r="21" spans="34:36">
      <c r="AJ21" s="224"/>
    </row>
    <row r="22" spans="34:36"/>
    <row r="23" spans="34:36">
      <c r="AI23" s="224"/>
      <c r="AJ23" s="224"/>
    </row>
    <row r="24" spans="34:36">
      <c r="AJ24" s="224"/>
    </row>
    <row r="25" spans="34:36">
      <c r="AJ25" s="224"/>
    </row>
    <row r="26" spans="34:36">
      <c r="AI26" s="224"/>
      <c r="AJ26" s="224"/>
    </row>
    <row r="27" spans="34:36"/>
    <row r="28" spans="34:36">
      <c r="AI28" s="224"/>
      <c r="AJ28" s="224"/>
    </row>
    <row r="29" spans="34:36">
      <c r="AJ29" s="224"/>
    </row>
    <row r="30" spans="34:36"/>
    <row r="31" spans="34:36">
      <c r="AH31" s="224"/>
      <c r="AI31" s="224"/>
      <c r="AJ31" s="224"/>
    </row>
    <row r="32" spans="34:36"/>
    <row r="33" spans="28:36">
      <c r="AI33" s="224"/>
      <c r="AJ33" s="224"/>
    </row>
    <row r="34" spans="28:36">
      <c r="AF34" s="224"/>
    </row>
    <row r="35" spans="28:36">
      <c r="AB35" s="224"/>
      <c r="AC35" s="224"/>
      <c r="AD35" s="224"/>
      <c r="AF35" s="224"/>
      <c r="AG35" s="224"/>
      <c r="AH35" s="224"/>
      <c r="AI35" s="224"/>
      <c r="AJ35" s="224"/>
    </row>
    <row r="36" spans="28:36"/>
    <row r="37" spans="28:36">
      <c r="AE37" s="224"/>
      <c r="AJ37" s="224"/>
    </row>
    <row r="38" spans="28:36">
      <c r="AB38" s="224"/>
      <c r="AC38" s="224"/>
      <c r="AD38" s="224"/>
      <c r="AE38" s="224"/>
      <c r="AG38" s="224"/>
      <c r="AH38" s="224"/>
      <c r="AI38" s="224"/>
      <c r="AJ38" s="224"/>
    </row>
    <row r="39" spans="28:36"/>
    <row r="40" spans="28:36"/>
    <row r="41" spans="28:36"/>
    <row r="42" spans="28:36"/>
    <row r="43" spans="28:36"/>
    <row r="44" spans="28:36"/>
    <row r="45" spans="28:36"/>
    <row r="46" spans="28:36"/>
    <row r="47" spans="28:36"/>
    <row r="48" spans="28:36"/>
    <row r="49" spans="22:36">
      <c r="AG49" s="224"/>
      <c r="AH49" s="224"/>
      <c r="AI49" s="224"/>
      <c r="AJ49" s="224"/>
    </row>
    <row r="50" spans="22:36"/>
    <row r="51" spans="22:36"/>
    <row r="52" spans="22:36"/>
    <row r="53" spans="22:36"/>
    <row r="54" spans="22:36"/>
    <row r="55" spans="22:36"/>
    <row r="56" spans="22:36"/>
    <row r="57" spans="22:36"/>
    <row r="58" spans="22:36"/>
    <row r="59" spans="22:36"/>
    <row r="60" spans="22:36"/>
    <row r="61" spans="22:36"/>
    <row r="62" spans="22:36"/>
    <row r="63" spans="22:36">
      <c r="W63" s="224"/>
      <c r="AA63" s="224"/>
    </row>
    <row r="64" spans="22:36">
      <c r="V64" s="224"/>
    </row>
    <row r="65" spans="15:36">
      <c r="X65" s="224"/>
      <c r="Z65" s="224"/>
      <c r="AC65" s="224"/>
    </row>
    <row r="66" spans="15:36">
      <c r="Q66" s="224"/>
      <c r="S66" s="224"/>
      <c r="U66" s="224"/>
      <c r="AF66" s="224"/>
    </row>
    <row r="67" spans="15:36">
      <c r="O67" s="224"/>
      <c r="P67" s="224"/>
      <c r="R67" s="224"/>
      <c r="T67" s="224"/>
      <c r="Y67" s="224"/>
      <c r="AB67" s="224"/>
      <c r="AD67" s="224"/>
      <c r="AE67" s="224"/>
      <c r="AG67" s="224"/>
      <c r="AH67" s="224"/>
      <c r="AI67" s="224"/>
      <c r="AJ67" s="224"/>
    </row>
    <row r="68" spans="15:36"/>
    <row r="69" spans="15:36"/>
    <row r="70" spans="15:36"/>
    <row r="71" spans="15:36"/>
    <row r="72" spans="15:36">
      <c r="AJ72" s="224"/>
    </row>
    <row r="73" spans="15:36">
      <c r="AJ73" s="224"/>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24"/>
    </row>
    <row r="97" spans="24:36">
      <c r="AA97" s="224"/>
    </row>
    <row r="98" spans="24:36" hidden="1">
      <c r="AA98" s="224"/>
    </row>
    <row r="99" spans="24:36" hidden="1">
      <c r="AA99" s="224"/>
    </row>
    <row r="100" spans="24:36" hidden="1"/>
    <row r="101" spans="24:36" ht="12" hidden="1" customHeight="1">
      <c r="X101" s="224"/>
      <c r="Y101" s="224"/>
      <c r="Z101" s="224"/>
      <c r="AC101" s="224"/>
    </row>
    <row r="102" spans="24:36" ht="1.5" hidden="1" customHeight="1">
      <c r="AC102" s="224"/>
      <c r="AF102" s="224"/>
    </row>
    <row r="103" spans="24:36" hidden="1">
      <c r="AB103" s="224"/>
      <c r="AD103" s="224"/>
      <c r="AE103" s="224"/>
      <c r="AF103" s="224"/>
      <c r="AG103" s="224"/>
      <c r="AH103" s="224"/>
      <c r="AI103" s="224"/>
      <c r="AJ103" s="224"/>
    </row>
    <row r="104" spans="24:36" hidden="1">
      <c r="AD104" s="224"/>
      <c r="AE104" s="224"/>
      <c r="AG104" s="224"/>
      <c r="AH104" s="224"/>
      <c r="AI104" s="224"/>
      <c r="AJ104" s="224"/>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5" zoomScaleNormal="75" zoomScaleSheetLayoutView="55" workbookViewId="0">
      <selection activeCell="S50" sqref="S50"/>
    </sheetView>
  </sheetViews>
  <sheetFormatPr defaultColWidth="0" defaultRowHeight="13.5" customHeight="1" zeroHeight="1"/>
  <cols>
    <col min="1" max="1" width="9.125" style="225" customWidth="1"/>
    <col min="2" max="15" width="9" style="225" customWidth="1"/>
    <col min="16" max="16" width="9.125" style="225" bestFit="1" customWidth="1"/>
    <col min="17" max="34" width="9" style="225" customWidth="1"/>
    <col min="35" max="16384" width="9" style="224" hidden="1"/>
  </cols>
  <sheetData>
    <row r="1" spans="2:34">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row>
    <row r="2" spans="2:34"/>
    <row r="3" spans="2:34"/>
    <row r="4" spans="2:34">
      <c r="R4" s="224"/>
      <c r="S4" s="224"/>
      <c r="T4" s="224"/>
      <c r="U4" s="224"/>
      <c r="V4" s="224"/>
      <c r="W4" s="224"/>
      <c r="X4" s="224"/>
      <c r="Y4" s="224"/>
      <c r="Z4" s="224"/>
      <c r="AA4" s="224"/>
      <c r="AB4" s="224"/>
      <c r="AC4" s="224"/>
      <c r="AD4" s="224"/>
      <c r="AE4" s="224"/>
      <c r="AF4" s="224"/>
      <c r="AG4" s="224"/>
      <c r="AH4" s="224"/>
    </row>
    <row r="5" spans="2:34">
      <c r="R5" s="224"/>
      <c r="S5" s="224"/>
      <c r="T5" s="224"/>
      <c r="U5" s="224"/>
      <c r="V5" s="224"/>
      <c r="W5" s="224"/>
      <c r="X5" s="224"/>
      <c r="Y5" s="224"/>
      <c r="Z5" s="224"/>
      <c r="AA5" s="224"/>
      <c r="AB5" s="224"/>
      <c r="AC5" s="224"/>
      <c r="AD5" s="224"/>
      <c r="AE5" s="224"/>
      <c r="AF5" s="224"/>
      <c r="AG5" s="224"/>
      <c r="AH5" s="224"/>
    </row>
    <row r="6" spans="2:34"/>
    <row r="7" spans="2:34"/>
    <row r="8" spans="2:34"/>
    <row r="9" spans="2:34"/>
    <row r="10" spans="2:34"/>
    <row r="11" spans="2:34"/>
    <row r="12" spans="2:34"/>
    <row r="13" spans="2:34"/>
    <row r="14" spans="2:34"/>
    <row r="15" spans="2:34"/>
    <row r="16" spans="2:34"/>
    <row r="17" spans="9:34"/>
    <row r="18" spans="9:3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row>
    <row r="19" spans="9:34"/>
    <row r="20" spans="9:34"/>
    <row r="21" spans="9:34">
      <c r="AH21" s="224"/>
    </row>
    <row r="22" spans="9:34">
      <c r="AE22" s="224"/>
      <c r="AF22" s="224"/>
      <c r="AG22" s="224"/>
      <c r="AH22" s="224"/>
    </row>
    <row r="23" spans="9:34">
      <c r="U23" s="224"/>
      <c r="V23" s="224"/>
      <c r="W23" s="224"/>
      <c r="X23" s="224"/>
      <c r="Y23" s="224"/>
      <c r="Z23" s="224"/>
      <c r="AA23" s="224"/>
      <c r="AB23" s="224"/>
      <c r="AC23" s="224"/>
      <c r="AD23" s="224"/>
      <c r="AE23" s="224"/>
      <c r="AF23" s="224"/>
      <c r="AG23" s="224"/>
      <c r="AH23" s="224"/>
    </row>
    <row r="24" spans="9:34"/>
    <row r="25" spans="9:34"/>
    <row r="26" spans="9:34"/>
    <row r="27" spans="9:34"/>
    <row r="28" spans="9:34"/>
    <row r="29" spans="9:34"/>
    <row r="30" spans="9:34"/>
    <row r="31" spans="9:34"/>
    <row r="32" spans="9:34"/>
    <row r="33" spans="15:34"/>
    <row r="34" spans="15:34"/>
    <row r="35" spans="15:34">
      <c r="V35" s="224"/>
      <c r="W35" s="224"/>
      <c r="X35" s="224"/>
      <c r="Y35" s="224"/>
      <c r="Z35" s="224"/>
      <c r="AA35" s="224"/>
      <c r="AB35" s="224"/>
      <c r="AC35" s="224"/>
      <c r="AD35" s="224"/>
      <c r="AE35" s="224"/>
      <c r="AF35" s="224"/>
      <c r="AG35" s="224"/>
      <c r="AH35" s="224"/>
    </row>
    <row r="36" spans="15:34"/>
    <row r="37" spans="15:34">
      <c r="AH37" s="224"/>
    </row>
    <row r="38" spans="15:34">
      <c r="AE38" s="224"/>
      <c r="AF38" s="224"/>
      <c r="AG38" s="224"/>
      <c r="AH38" s="224"/>
    </row>
    <row r="39" spans="15:34"/>
    <row r="40" spans="15:34"/>
    <row r="41" spans="15:34"/>
    <row r="42" spans="15:34"/>
    <row r="43" spans="15:34">
      <c r="O43" s="224"/>
      <c r="P43" s="224"/>
      <c r="Q43" s="224"/>
      <c r="R43" s="224"/>
      <c r="S43" s="224"/>
      <c r="T43" s="224"/>
      <c r="U43" s="224"/>
      <c r="V43" s="224"/>
      <c r="W43" s="224"/>
      <c r="X43" s="224"/>
      <c r="Y43" s="224"/>
      <c r="Z43" s="224"/>
      <c r="AA43" s="224"/>
      <c r="AB43" s="224"/>
      <c r="AC43" s="224"/>
      <c r="AD43" s="224"/>
      <c r="AE43" s="224"/>
      <c r="AF43" s="224"/>
      <c r="AG43" s="224"/>
      <c r="AH43" s="224"/>
    </row>
    <row r="44" spans="15:34">
      <c r="AH44" s="224"/>
    </row>
    <row r="45" spans="15:34"/>
    <row r="46" spans="15:34">
      <c r="W46" s="224"/>
      <c r="X46" s="224"/>
      <c r="Y46" s="224"/>
      <c r="Z46" s="224"/>
      <c r="AA46" s="224"/>
      <c r="AB46" s="224"/>
      <c r="AC46" s="224"/>
      <c r="AD46" s="224"/>
      <c r="AE46" s="224"/>
      <c r="AF46" s="224"/>
      <c r="AG46" s="224"/>
      <c r="AH46" s="224"/>
    </row>
    <row r="47" spans="15:34"/>
    <row r="48" spans="15:34"/>
    <row r="49" spans="22:34"/>
    <row r="50" spans="22:34">
      <c r="V50" s="224"/>
      <c r="W50" s="224"/>
      <c r="X50" s="224"/>
      <c r="Y50" s="224"/>
      <c r="Z50" s="224"/>
      <c r="AA50" s="224"/>
      <c r="AB50" s="224"/>
      <c r="AC50" s="224"/>
      <c r="AD50" s="224"/>
      <c r="AE50" s="224"/>
      <c r="AF50" s="224"/>
      <c r="AG50" s="224"/>
      <c r="AH50" s="224"/>
    </row>
    <row r="51" spans="22:34"/>
    <row r="52" spans="22:34"/>
    <row r="53" spans="22:34">
      <c r="AH53" s="224"/>
    </row>
    <row r="54" spans="22:34"/>
    <row r="55" spans="22:34"/>
    <row r="56" spans="22:34"/>
    <row r="57" spans="22:34"/>
    <row r="58" spans="22:34"/>
    <row r="59" spans="22:34"/>
    <row r="60" spans="22:34"/>
    <row r="61" spans="22:34"/>
    <row r="62" spans="22:34"/>
    <row r="63" spans="22:34"/>
    <row r="64" spans="22:34"/>
    <row r="65" spans="25:34"/>
    <row r="66" spans="25:34"/>
    <row r="67" spans="25:34">
      <c r="Y67" s="224"/>
      <c r="Z67" s="224"/>
      <c r="AA67" s="224"/>
      <c r="AB67" s="224"/>
      <c r="AC67" s="224"/>
      <c r="AD67" s="224"/>
      <c r="AE67" s="224"/>
      <c r="AF67" s="224"/>
      <c r="AG67" s="224"/>
      <c r="AH67" s="224"/>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5" zoomScaleSheetLayoutView="75" workbookViewId="0">
      <selection activeCell="S50" sqref="S50"/>
    </sheetView>
  </sheetViews>
  <sheetFormatPr defaultColWidth="0" defaultRowHeight="13.5" customHeight="1" zeroHeight="1"/>
  <cols>
    <col min="1" max="6" width="14.875" style="226" customWidth="1"/>
    <col min="7" max="8" width="15.875" style="226" customWidth="1"/>
    <col min="9" max="14" width="16.125" style="226" customWidth="1"/>
    <col min="15" max="15" width="6.125" style="233" customWidth="1"/>
    <col min="16" max="16" width="3" style="231" customWidth="1"/>
    <col min="17" max="17" width="19.125" style="226" hidden="1" customWidth="1"/>
    <col min="18" max="22" width="12.625" style="226" hidden="1" customWidth="1"/>
    <col min="23" max="16384" width="8.625" style="226" hidden="1"/>
  </cols>
  <sheetData>
    <row r="1" spans="1:16">
      <c r="O1" s="227"/>
      <c r="P1" s="227"/>
    </row>
    <row r="2" spans="1:16">
      <c r="O2" s="227"/>
      <c r="P2" s="227"/>
    </row>
    <row r="3" spans="1:16">
      <c r="O3" s="227"/>
      <c r="P3" s="227"/>
    </row>
    <row r="4" spans="1:16">
      <c r="O4" s="227"/>
      <c r="P4" s="227"/>
    </row>
    <row r="5" spans="1:16" ht="17.25">
      <c r="A5" s="228" t="s">
        <v>288</v>
      </c>
      <c r="B5" s="229"/>
      <c r="C5" s="229"/>
      <c r="D5" s="229"/>
      <c r="E5" s="229"/>
      <c r="F5" s="229"/>
      <c r="G5" s="229"/>
      <c r="H5" s="229"/>
      <c r="I5" s="229"/>
      <c r="J5" s="229"/>
      <c r="K5" s="229"/>
      <c r="L5" s="229"/>
      <c r="M5" s="229"/>
      <c r="N5" s="229"/>
      <c r="O5" s="230"/>
    </row>
    <row r="6" spans="1:16">
      <c r="A6" s="231"/>
      <c r="B6" s="227"/>
      <c r="C6" s="227"/>
      <c r="D6" s="227"/>
      <c r="E6" s="227"/>
      <c r="F6" s="227"/>
      <c r="G6" s="232" t="s">
        <v>289</v>
      </c>
      <c r="H6" s="232"/>
      <c r="I6" s="232"/>
      <c r="J6" s="232"/>
      <c r="K6" s="227"/>
      <c r="L6" s="227"/>
      <c r="M6" s="227"/>
      <c r="N6" s="227"/>
    </row>
    <row r="7" spans="1:16">
      <c r="A7" s="231"/>
      <c r="B7" s="227"/>
      <c r="C7" s="227"/>
      <c r="D7" s="227"/>
      <c r="E7" s="227"/>
      <c r="F7" s="227"/>
      <c r="G7" s="234"/>
      <c r="H7" s="235"/>
      <c r="I7" s="235"/>
      <c r="J7" s="236"/>
      <c r="K7" s="1150" t="s">
        <v>290</v>
      </c>
      <c r="L7" s="237"/>
      <c r="M7" s="238" t="s">
        <v>291</v>
      </c>
      <c r="N7" s="239"/>
    </row>
    <row r="8" spans="1:16">
      <c r="A8" s="231"/>
      <c r="B8" s="227"/>
      <c r="C8" s="227"/>
      <c r="D8" s="227"/>
      <c r="E8" s="227"/>
      <c r="F8" s="227"/>
      <c r="G8" s="240"/>
      <c r="H8" s="241"/>
      <c r="I8" s="241"/>
      <c r="J8" s="242"/>
      <c r="K8" s="1151"/>
      <c r="L8" s="243" t="s">
        <v>292</v>
      </c>
      <c r="M8" s="244" t="s">
        <v>293</v>
      </c>
      <c r="N8" s="245" t="s">
        <v>294</v>
      </c>
    </row>
    <row r="9" spans="1:16">
      <c r="A9" s="231"/>
      <c r="B9" s="227"/>
      <c r="C9" s="227"/>
      <c r="D9" s="227"/>
      <c r="E9" s="227"/>
      <c r="F9" s="227"/>
      <c r="G9" s="1152" t="s">
        <v>295</v>
      </c>
      <c r="H9" s="1153"/>
      <c r="I9" s="1153"/>
      <c r="J9" s="1154"/>
      <c r="K9" s="246">
        <v>1200516</v>
      </c>
      <c r="L9" s="247">
        <v>83718</v>
      </c>
      <c r="M9" s="248">
        <v>85150</v>
      </c>
      <c r="N9" s="249">
        <v>-1.7</v>
      </c>
    </row>
    <row r="10" spans="1:16">
      <c r="A10" s="231"/>
      <c r="B10" s="227"/>
      <c r="C10" s="227"/>
      <c r="D10" s="227"/>
      <c r="E10" s="227"/>
      <c r="F10" s="227"/>
      <c r="G10" s="1152" t="s">
        <v>296</v>
      </c>
      <c r="H10" s="1153"/>
      <c r="I10" s="1153"/>
      <c r="J10" s="1154"/>
      <c r="K10" s="250">
        <v>76206</v>
      </c>
      <c r="L10" s="251">
        <v>5314</v>
      </c>
      <c r="M10" s="252">
        <v>9032</v>
      </c>
      <c r="N10" s="253">
        <v>-41.2</v>
      </c>
    </row>
    <row r="11" spans="1:16" ht="13.5" customHeight="1">
      <c r="A11" s="231"/>
      <c r="B11" s="227"/>
      <c r="C11" s="227"/>
      <c r="D11" s="227"/>
      <c r="E11" s="227"/>
      <c r="F11" s="227"/>
      <c r="G11" s="1152" t="s">
        <v>297</v>
      </c>
      <c r="H11" s="1153"/>
      <c r="I11" s="1153"/>
      <c r="J11" s="1154"/>
      <c r="K11" s="250">
        <v>160237</v>
      </c>
      <c r="L11" s="251">
        <v>11174</v>
      </c>
      <c r="M11" s="252">
        <v>13711</v>
      </c>
      <c r="N11" s="253">
        <v>-18.5</v>
      </c>
    </row>
    <row r="12" spans="1:16" ht="13.5" customHeight="1">
      <c r="A12" s="231"/>
      <c r="B12" s="227"/>
      <c r="C12" s="227"/>
      <c r="D12" s="227"/>
      <c r="E12" s="227"/>
      <c r="F12" s="227"/>
      <c r="G12" s="1152" t="s">
        <v>298</v>
      </c>
      <c r="H12" s="1153"/>
      <c r="I12" s="1153"/>
      <c r="J12" s="1154"/>
      <c r="K12" s="250" t="s">
        <v>299</v>
      </c>
      <c r="L12" s="251" t="s">
        <v>299</v>
      </c>
      <c r="M12" s="252">
        <v>641</v>
      </c>
      <c r="N12" s="253" t="s">
        <v>299</v>
      </c>
    </row>
    <row r="13" spans="1:16" ht="13.5" customHeight="1">
      <c r="A13" s="231"/>
      <c r="B13" s="227"/>
      <c r="C13" s="227"/>
      <c r="D13" s="227"/>
      <c r="E13" s="227"/>
      <c r="F13" s="227"/>
      <c r="G13" s="1152" t="s">
        <v>300</v>
      </c>
      <c r="H13" s="1153"/>
      <c r="I13" s="1153"/>
      <c r="J13" s="1154"/>
      <c r="K13" s="250" t="s">
        <v>299</v>
      </c>
      <c r="L13" s="251" t="s">
        <v>299</v>
      </c>
      <c r="M13" s="252" t="s">
        <v>299</v>
      </c>
      <c r="N13" s="253" t="s">
        <v>299</v>
      </c>
    </row>
    <row r="14" spans="1:16" ht="13.5" customHeight="1">
      <c r="A14" s="231"/>
      <c r="B14" s="227"/>
      <c r="C14" s="227"/>
      <c r="D14" s="227"/>
      <c r="E14" s="227"/>
      <c r="F14" s="227"/>
      <c r="G14" s="1152" t="s">
        <v>301</v>
      </c>
      <c r="H14" s="1153"/>
      <c r="I14" s="1153"/>
      <c r="J14" s="1154"/>
      <c r="K14" s="250">
        <v>38868</v>
      </c>
      <c r="L14" s="251">
        <v>2710</v>
      </c>
      <c r="M14" s="252">
        <v>4184</v>
      </c>
      <c r="N14" s="253">
        <v>-35.200000000000003</v>
      </c>
    </row>
    <row r="15" spans="1:16" ht="13.5" customHeight="1">
      <c r="A15" s="231"/>
      <c r="B15" s="227"/>
      <c r="C15" s="227"/>
      <c r="D15" s="227"/>
      <c r="E15" s="227"/>
      <c r="F15" s="227"/>
      <c r="G15" s="1152" t="s">
        <v>302</v>
      </c>
      <c r="H15" s="1153"/>
      <c r="I15" s="1153"/>
      <c r="J15" s="1154"/>
      <c r="K15" s="250">
        <v>26989</v>
      </c>
      <c r="L15" s="251">
        <v>1882</v>
      </c>
      <c r="M15" s="252">
        <v>2000</v>
      </c>
      <c r="N15" s="253">
        <v>-5.9</v>
      </c>
    </row>
    <row r="16" spans="1:16">
      <c r="A16" s="231"/>
      <c r="B16" s="227"/>
      <c r="C16" s="227"/>
      <c r="D16" s="227"/>
      <c r="E16" s="227"/>
      <c r="F16" s="227"/>
      <c r="G16" s="1155" t="s">
        <v>303</v>
      </c>
      <c r="H16" s="1156"/>
      <c r="I16" s="1156"/>
      <c r="J16" s="1157"/>
      <c r="K16" s="251">
        <v>-116741</v>
      </c>
      <c r="L16" s="251">
        <v>-8141</v>
      </c>
      <c r="M16" s="252">
        <v>-8546</v>
      </c>
      <c r="N16" s="253">
        <v>-4.7</v>
      </c>
    </row>
    <row r="17" spans="1:16">
      <c r="A17" s="231"/>
      <c r="B17" s="227"/>
      <c r="C17" s="227"/>
      <c r="D17" s="227"/>
      <c r="E17" s="227"/>
      <c r="F17" s="227"/>
      <c r="G17" s="1155" t="s">
        <v>116</v>
      </c>
      <c r="H17" s="1156"/>
      <c r="I17" s="1156"/>
      <c r="J17" s="1157"/>
      <c r="K17" s="251">
        <v>1386075</v>
      </c>
      <c r="L17" s="251">
        <v>96658</v>
      </c>
      <c r="M17" s="252">
        <v>106172</v>
      </c>
      <c r="N17" s="253">
        <v>-9</v>
      </c>
    </row>
    <row r="18" spans="1:16">
      <c r="A18" s="231"/>
      <c r="B18" s="227"/>
      <c r="C18" s="227"/>
      <c r="D18" s="227"/>
      <c r="E18" s="227"/>
      <c r="F18" s="227"/>
      <c r="G18" s="227"/>
      <c r="H18" s="227"/>
      <c r="I18" s="227"/>
      <c r="J18" s="227"/>
      <c r="K18" s="227"/>
      <c r="L18" s="227"/>
      <c r="M18" s="254"/>
      <c r="N18" s="254"/>
    </row>
    <row r="19" spans="1:16">
      <c r="A19" s="231"/>
      <c r="B19" s="227"/>
      <c r="C19" s="227"/>
      <c r="D19" s="227"/>
      <c r="E19" s="227"/>
      <c r="F19" s="227"/>
      <c r="G19" s="227" t="s">
        <v>304</v>
      </c>
      <c r="H19" s="227"/>
      <c r="I19" s="227"/>
      <c r="J19" s="227"/>
      <c r="K19" s="227"/>
      <c r="L19" s="227"/>
      <c r="M19" s="227"/>
      <c r="N19" s="227"/>
    </row>
    <row r="20" spans="1:16">
      <c r="A20" s="231"/>
      <c r="B20" s="227"/>
      <c r="C20" s="227"/>
      <c r="D20" s="227"/>
      <c r="E20" s="227"/>
      <c r="F20" s="227"/>
      <c r="G20" s="255"/>
      <c r="H20" s="256"/>
      <c r="I20" s="256"/>
      <c r="J20" s="257"/>
      <c r="K20" s="258" t="s">
        <v>305</v>
      </c>
      <c r="L20" s="259" t="s">
        <v>306</v>
      </c>
      <c r="M20" s="260" t="s">
        <v>307</v>
      </c>
      <c r="N20" s="261"/>
    </row>
    <row r="21" spans="1:16" s="267" customFormat="1">
      <c r="A21" s="262"/>
      <c r="B21" s="232"/>
      <c r="C21" s="232"/>
      <c r="D21" s="232"/>
      <c r="E21" s="232"/>
      <c r="F21" s="232"/>
      <c r="G21" s="1147" t="s">
        <v>308</v>
      </c>
      <c r="H21" s="1148"/>
      <c r="I21" s="1148"/>
      <c r="J21" s="1149"/>
      <c r="K21" s="263">
        <v>9.48</v>
      </c>
      <c r="L21" s="264">
        <v>10.19</v>
      </c>
      <c r="M21" s="265">
        <v>-0.71</v>
      </c>
      <c r="N21" s="232"/>
      <c r="O21" s="266"/>
      <c r="P21" s="262"/>
    </row>
    <row r="22" spans="1:16" s="267" customFormat="1">
      <c r="A22" s="262"/>
      <c r="B22" s="232"/>
      <c r="C22" s="232"/>
      <c r="D22" s="232"/>
      <c r="E22" s="232"/>
      <c r="F22" s="232"/>
      <c r="G22" s="1147" t="s">
        <v>309</v>
      </c>
      <c r="H22" s="1148"/>
      <c r="I22" s="1148"/>
      <c r="J22" s="1149"/>
      <c r="K22" s="268">
        <v>97.4</v>
      </c>
      <c r="L22" s="269">
        <v>96.4</v>
      </c>
      <c r="M22" s="270">
        <v>1</v>
      </c>
      <c r="N22" s="254"/>
      <c r="O22" s="266"/>
      <c r="P22" s="262"/>
    </row>
    <row r="23" spans="1:16" s="267" customFormat="1">
      <c r="A23" s="262"/>
      <c r="B23" s="232"/>
      <c r="C23" s="232"/>
      <c r="D23" s="232"/>
      <c r="E23" s="232"/>
      <c r="F23" s="232"/>
      <c r="G23" s="232"/>
      <c r="H23" s="232"/>
      <c r="I23" s="232"/>
      <c r="J23" s="232"/>
      <c r="K23" s="232"/>
      <c r="L23" s="254"/>
      <c r="M23" s="254"/>
      <c r="N23" s="254"/>
      <c r="O23" s="266"/>
      <c r="P23" s="262"/>
    </row>
    <row r="24" spans="1:16" s="267" customFormat="1">
      <c r="A24" s="262"/>
      <c r="B24" s="232"/>
      <c r="C24" s="232"/>
      <c r="D24" s="232"/>
      <c r="E24" s="232"/>
      <c r="F24" s="232"/>
      <c r="G24" s="232"/>
      <c r="H24" s="232"/>
      <c r="I24" s="232"/>
      <c r="J24" s="232"/>
      <c r="K24" s="232"/>
      <c r="L24" s="254"/>
      <c r="M24" s="254"/>
      <c r="N24" s="254"/>
      <c r="O24" s="266"/>
      <c r="P24" s="262"/>
    </row>
    <row r="25" spans="1:16" s="267" customFormat="1">
      <c r="A25" s="271"/>
      <c r="B25" s="272"/>
      <c r="C25" s="272"/>
      <c r="D25" s="272"/>
      <c r="E25" s="272"/>
      <c r="F25" s="272"/>
      <c r="G25" s="272"/>
      <c r="H25" s="272"/>
      <c r="I25" s="272"/>
      <c r="J25" s="272"/>
      <c r="K25" s="272"/>
      <c r="L25" s="273"/>
      <c r="M25" s="273"/>
      <c r="N25" s="273"/>
      <c r="O25" s="274"/>
      <c r="P25" s="262"/>
    </row>
    <row r="26" spans="1:16" s="267" customFormat="1">
      <c r="A26" s="232" t="s">
        <v>548</v>
      </c>
      <c r="B26" s="232"/>
      <c r="C26" s="232"/>
      <c r="D26" s="232"/>
      <c r="E26" s="232"/>
      <c r="F26" s="232"/>
      <c r="G26" s="232"/>
      <c r="H26" s="232"/>
      <c r="I26" s="232"/>
      <c r="J26" s="232"/>
      <c r="K26" s="232"/>
      <c r="L26" s="254"/>
      <c r="M26" s="254"/>
      <c r="N26" s="254"/>
      <c r="O26" s="232"/>
      <c r="P26" s="232"/>
    </row>
    <row r="27" spans="1:16">
      <c r="K27" s="227"/>
      <c r="L27" s="227"/>
      <c r="M27" s="227"/>
      <c r="N27" s="227"/>
      <c r="O27" s="227"/>
      <c r="P27" s="227"/>
    </row>
    <row r="28" spans="1:16" ht="17.25">
      <c r="A28" s="228" t="s">
        <v>310</v>
      </c>
      <c r="B28" s="229"/>
      <c r="C28" s="229"/>
      <c r="D28" s="229"/>
      <c r="E28" s="229"/>
      <c r="F28" s="229"/>
      <c r="G28" s="229"/>
      <c r="H28" s="229"/>
      <c r="I28" s="229"/>
      <c r="J28" s="229"/>
      <c r="K28" s="229"/>
      <c r="L28" s="229"/>
      <c r="M28" s="229"/>
      <c r="N28" s="229"/>
      <c r="O28" s="275"/>
    </row>
    <row r="29" spans="1:16">
      <c r="A29" s="231"/>
      <c r="B29" s="227"/>
      <c r="C29" s="227"/>
      <c r="D29" s="227"/>
      <c r="E29" s="227"/>
      <c r="F29" s="227"/>
      <c r="G29" s="232" t="s">
        <v>311</v>
      </c>
      <c r="H29" s="232"/>
      <c r="I29" s="232"/>
      <c r="J29" s="232"/>
      <c r="K29" s="227"/>
      <c r="L29" s="227"/>
      <c r="M29" s="227"/>
      <c r="N29" s="227"/>
      <c r="O29" s="276"/>
    </row>
    <row r="30" spans="1:16">
      <c r="A30" s="231"/>
      <c r="B30" s="227"/>
      <c r="C30" s="227"/>
      <c r="D30" s="227"/>
      <c r="E30" s="227"/>
      <c r="F30" s="227"/>
      <c r="G30" s="234"/>
      <c r="H30" s="235"/>
      <c r="I30" s="235"/>
      <c r="J30" s="236"/>
      <c r="K30" s="1150" t="s">
        <v>290</v>
      </c>
      <c r="L30" s="237"/>
      <c r="M30" s="238" t="s">
        <v>291</v>
      </c>
      <c r="N30" s="239"/>
    </row>
    <row r="31" spans="1:16">
      <c r="A31" s="231"/>
      <c r="B31" s="227"/>
      <c r="C31" s="227"/>
      <c r="D31" s="227"/>
      <c r="E31" s="227"/>
      <c r="F31" s="227"/>
      <c r="G31" s="240"/>
      <c r="H31" s="241"/>
      <c r="I31" s="241"/>
      <c r="J31" s="242"/>
      <c r="K31" s="1151"/>
      <c r="L31" s="243" t="s">
        <v>292</v>
      </c>
      <c r="M31" s="244" t="s">
        <v>293</v>
      </c>
      <c r="N31" s="245" t="s">
        <v>294</v>
      </c>
    </row>
    <row r="32" spans="1:16" ht="27" customHeight="1">
      <c r="A32" s="231"/>
      <c r="B32" s="227"/>
      <c r="C32" s="227"/>
      <c r="D32" s="227"/>
      <c r="E32" s="227"/>
      <c r="F32" s="227"/>
      <c r="G32" s="1163" t="s">
        <v>312</v>
      </c>
      <c r="H32" s="1164"/>
      <c r="I32" s="1164"/>
      <c r="J32" s="1165"/>
      <c r="K32" s="277">
        <v>645669</v>
      </c>
      <c r="L32" s="277">
        <v>45026</v>
      </c>
      <c r="M32" s="278">
        <v>58921</v>
      </c>
      <c r="N32" s="279">
        <v>-23.6</v>
      </c>
    </row>
    <row r="33" spans="1:16" ht="13.5" customHeight="1">
      <c r="A33" s="231"/>
      <c r="B33" s="227"/>
      <c r="C33" s="227"/>
      <c r="D33" s="227"/>
      <c r="E33" s="227"/>
      <c r="F33" s="227"/>
      <c r="G33" s="1163" t="s">
        <v>313</v>
      </c>
      <c r="H33" s="1164"/>
      <c r="I33" s="1164"/>
      <c r="J33" s="1165"/>
      <c r="K33" s="277" t="s">
        <v>299</v>
      </c>
      <c r="L33" s="277" t="s">
        <v>299</v>
      </c>
      <c r="M33" s="278" t="s">
        <v>299</v>
      </c>
      <c r="N33" s="279" t="s">
        <v>299</v>
      </c>
    </row>
    <row r="34" spans="1:16" ht="27" customHeight="1">
      <c r="A34" s="231"/>
      <c r="B34" s="227"/>
      <c r="C34" s="227"/>
      <c r="D34" s="227"/>
      <c r="E34" s="227"/>
      <c r="F34" s="227"/>
      <c r="G34" s="1163" t="s">
        <v>314</v>
      </c>
      <c r="H34" s="1164"/>
      <c r="I34" s="1164"/>
      <c r="J34" s="1165"/>
      <c r="K34" s="277" t="s">
        <v>299</v>
      </c>
      <c r="L34" s="277" t="s">
        <v>299</v>
      </c>
      <c r="M34" s="278">
        <v>1</v>
      </c>
      <c r="N34" s="279" t="s">
        <v>299</v>
      </c>
    </row>
    <row r="35" spans="1:16" ht="27" customHeight="1">
      <c r="A35" s="231"/>
      <c r="B35" s="227"/>
      <c r="C35" s="227"/>
      <c r="D35" s="227"/>
      <c r="E35" s="227"/>
      <c r="F35" s="227"/>
      <c r="G35" s="1163" t="s">
        <v>549</v>
      </c>
      <c r="H35" s="1164"/>
      <c r="I35" s="1164"/>
      <c r="J35" s="1165"/>
      <c r="K35" s="277">
        <v>437919</v>
      </c>
      <c r="L35" s="277">
        <v>30538</v>
      </c>
      <c r="M35" s="278">
        <v>21946</v>
      </c>
      <c r="N35" s="279">
        <v>39.200000000000003</v>
      </c>
    </row>
    <row r="36" spans="1:16" ht="27" customHeight="1">
      <c r="A36" s="231"/>
      <c r="B36" s="227"/>
      <c r="C36" s="227"/>
      <c r="D36" s="227"/>
      <c r="E36" s="227"/>
      <c r="F36" s="227"/>
      <c r="G36" s="1163" t="s">
        <v>550</v>
      </c>
      <c r="H36" s="1164"/>
      <c r="I36" s="1164"/>
      <c r="J36" s="1165"/>
      <c r="K36" s="277">
        <v>20826</v>
      </c>
      <c r="L36" s="277">
        <v>1452</v>
      </c>
      <c r="M36" s="278">
        <v>3467</v>
      </c>
      <c r="N36" s="279">
        <v>-58.1</v>
      </c>
    </row>
    <row r="37" spans="1:16" ht="13.5" customHeight="1">
      <c r="A37" s="231"/>
      <c r="B37" s="227"/>
      <c r="C37" s="227"/>
      <c r="D37" s="227"/>
      <c r="E37" s="227"/>
      <c r="F37" s="227"/>
      <c r="G37" s="1163" t="s">
        <v>551</v>
      </c>
      <c r="H37" s="1164"/>
      <c r="I37" s="1164"/>
      <c r="J37" s="1165"/>
      <c r="K37" s="277" t="s">
        <v>299</v>
      </c>
      <c r="L37" s="277" t="s">
        <v>299</v>
      </c>
      <c r="M37" s="278">
        <v>1242</v>
      </c>
      <c r="N37" s="279" t="s">
        <v>299</v>
      </c>
    </row>
    <row r="38" spans="1:16" ht="27" customHeight="1">
      <c r="A38" s="231"/>
      <c r="B38" s="227"/>
      <c r="C38" s="227"/>
      <c r="D38" s="227"/>
      <c r="E38" s="227"/>
      <c r="F38" s="227"/>
      <c r="G38" s="1166" t="s">
        <v>315</v>
      </c>
      <c r="H38" s="1167"/>
      <c r="I38" s="1167"/>
      <c r="J38" s="1168"/>
      <c r="K38" s="280" t="s">
        <v>299</v>
      </c>
      <c r="L38" s="280" t="s">
        <v>299</v>
      </c>
      <c r="M38" s="281">
        <v>1</v>
      </c>
      <c r="N38" s="282" t="s">
        <v>299</v>
      </c>
      <c r="O38" s="276"/>
    </row>
    <row r="39" spans="1:16">
      <c r="A39" s="231"/>
      <c r="B39" s="227"/>
      <c r="C39" s="227"/>
      <c r="D39" s="227"/>
      <c r="E39" s="227"/>
      <c r="F39" s="227"/>
      <c r="G39" s="1166" t="s">
        <v>316</v>
      </c>
      <c r="H39" s="1167"/>
      <c r="I39" s="1167"/>
      <c r="J39" s="1168"/>
      <c r="K39" s="283">
        <v>-1254</v>
      </c>
      <c r="L39" s="283">
        <v>-87</v>
      </c>
      <c r="M39" s="284">
        <v>-1780</v>
      </c>
      <c r="N39" s="285">
        <v>-95.1</v>
      </c>
      <c r="O39" s="276"/>
    </row>
    <row r="40" spans="1:16" ht="27" customHeight="1">
      <c r="A40" s="231"/>
      <c r="B40" s="227"/>
      <c r="C40" s="227"/>
      <c r="D40" s="227"/>
      <c r="E40" s="227"/>
      <c r="F40" s="227"/>
      <c r="G40" s="1163" t="s">
        <v>317</v>
      </c>
      <c r="H40" s="1164"/>
      <c r="I40" s="1164"/>
      <c r="J40" s="1165"/>
      <c r="K40" s="283">
        <v>-787411</v>
      </c>
      <c r="L40" s="283">
        <v>-54910</v>
      </c>
      <c r="M40" s="284">
        <v>-57269</v>
      </c>
      <c r="N40" s="285">
        <v>-4.0999999999999996</v>
      </c>
      <c r="O40" s="276"/>
    </row>
    <row r="41" spans="1:16">
      <c r="A41" s="231"/>
      <c r="B41" s="227"/>
      <c r="C41" s="227"/>
      <c r="D41" s="227"/>
      <c r="E41" s="227"/>
      <c r="F41" s="227"/>
      <c r="G41" s="1169" t="s">
        <v>184</v>
      </c>
      <c r="H41" s="1170"/>
      <c r="I41" s="1170"/>
      <c r="J41" s="1171"/>
      <c r="K41" s="277">
        <v>315749</v>
      </c>
      <c r="L41" s="283">
        <v>22019</v>
      </c>
      <c r="M41" s="284">
        <v>26530</v>
      </c>
      <c r="N41" s="285">
        <v>-17</v>
      </c>
      <c r="O41" s="276"/>
    </row>
    <row r="42" spans="1:16">
      <c r="A42" s="231"/>
      <c r="B42" s="227"/>
      <c r="C42" s="227"/>
      <c r="D42" s="227"/>
      <c r="E42" s="227"/>
      <c r="F42" s="227"/>
      <c r="G42" s="286" t="s">
        <v>552</v>
      </c>
      <c r="H42" s="227"/>
      <c r="I42" s="227"/>
      <c r="J42" s="227"/>
      <c r="K42" s="227"/>
      <c r="L42" s="227"/>
      <c r="M42" s="254"/>
      <c r="N42" s="254"/>
      <c r="O42" s="276"/>
    </row>
    <row r="43" spans="1:16">
      <c r="A43" s="231"/>
      <c r="B43" s="227"/>
      <c r="C43" s="227"/>
      <c r="D43" s="227"/>
      <c r="E43" s="227"/>
      <c r="F43" s="227"/>
      <c r="G43" s="227"/>
      <c r="H43" s="227"/>
      <c r="I43" s="227"/>
      <c r="J43" s="227"/>
      <c r="K43" s="227"/>
      <c r="L43" s="287"/>
      <c r="M43" s="254"/>
      <c r="N43" s="227"/>
      <c r="O43" s="276"/>
    </row>
    <row r="44" spans="1:16">
      <c r="A44" s="231"/>
      <c r="B44" s="227"/>
      <c r="C44" s="227"/>
      <c r="D44" s="227"/>
      <c r="E44" s="227"/>
      <c r="F44" s="227"/>
      <c r="G44" s="227"/>
      <c r="H44" s="227"/>
      <c r="I44" s="227"/>
      <c r="J44" s="227"/>
      <c r="K44" s="227"/>
      <c r="L44" s="227"/>
      <c r="M44" s="254"/>
      <c r="N44" s="227"/>
    </row>
    <row r="45" spans="1:16">
      <c r="A45" s="229"/>
      <c r="B45" s="229"/>
      <c r="C45" s="229"/>
      <c r="D45" s="229"/>
      <c r="E45" s="229"/>
      <c r="F45" s="229"/>
      <c r="G45" s="229"/>
      <c r="H45" s="229"/>
      <c r="I45" s="229"/>
      <c r="J45" s="229"/>
      <c r="K45" s="229"/>
      <c r="L45" s="229"/>
      <c r="M45" s="288"/>
      <c r="N45" s="229"/>
      <c r="O45" s="229"/>
      <c r="P45" s="227"/>
    </row>
    <row r="46" spans="1:16">
      <c r="A46" s="289"/>
      <c r="B46" s="289"/>
      <c r="C46" s="289"/>
      <c r="D46" s="289"/>
      <c r="E46" s="289"/>
      <c r="F46" s="289"/>
      <c r="G46" s="289"/>
      <c r="H46" s="289"/>
      <c r="I46" s="289"/>
      <c r="J46" s="289"/>
      <c r="K46" s="289"/>
      <c r="L46" s="289"/>
      <c r="M46" s="289"/>
      <c r="N46" s="289"/>
      <c r="O46" s="289"/>
      <c r="P46" s="227"/>
    </row>
    <row r="47" spans="1:16" ht="17.25" customHeight="1">
      <c r="A47" s="290" t="s">
        <v>318</v>
      </c>
      <c r="B47" s="227"/>
      <c r="C47" s="227"/>
      <c r="D47" s="227"/>
      <c r="E47" s="227"/>
      <c r="F47" s="227"/>
      <c r="G47" s="227"/>
      <c r="H47" s="227"/>
      <c r="I47" s="227"/>
      <c r="J47" s="227"/>
      <c r="K47" s="227"/>
      <c r="L47" s="227"/>
      <c r="M47" s="227"/>
      <c r="N47" s="227"/>
    </row>
    <row r="48" spans="1:16">
      <c r="A48" s="231"/>
      <c r="B48" s="227"/>
      <c r="C48" s="227"/>
      <c r="D48" s="227"/>
      <c r="E48" s="227"/>
      <c r="F48" s="227"/>
      <c r="G48" s="291" t="s">
        <v>319</v>
      </c>
      <c r="H48" s="291"/>
      <c r="I48" s="291"/>
      <c r="J48" s="291"/>
      <c r="K48" s="291"/>
      <c r="L48" s="291"/>
      <c r="M48" s="292"/>
      <c r="N48" s="291"/>
    </row>
    <row r="49" spans="1:14" ht="13.5" customHeight="1">
      <c r="A49" s="231"/>
      <c r="B49" s="227"/>
      <c r="C49" s="227"/>
      <c r="D49" s="227"/>
      <c r="E49" s="227"/>
      <c r="F49" s="227"/>
      <c r="G49" s="293"/>
      <c r="H49" s="294"/>
      <c r="I49" s="1158" t="s">
        <v>290</v>
      </c>
      <c r="J49" s="1160" t="s">
        <v>320</v>
      </c>
      <c r="K49" s="1161"/>
      <c r="L49" s="1161"/>
      <c r="M49" s="1161"/>
      <c r="N49" s="1162"/>
    </row>
    <row r="50" spans="1:14">
      <c r="A50" s="231"/>
      <c r="B50" s="227"/>
      <c r="C50" s="227"/>
      <c r="D50" s="227"/>
      <c r="E50" s="227"/>
      <c r="F50" s="227"/>
      <c r="G50" s="295"/>
      <c r="H50" s="296"/>
      <c r="I50" s="1159"/>
      <c r="J50" s="297" t="s">
        <v>321</v>
      </c>
      <c r="K50" s="298" t="s">
        <v>322</v>
      </c>
      <c r="L50" s="299" t="s">
        <v>323</v>
      </c>
      <c r="M50" s="300" t="s">
        <v>324</v>
      </c>
      <c r="N50" s="301" t="s">
        <v>325</v>
      </c>
    </row>
    <row r="51" spans="1:14">
      <c r="A51" s="231"/>
      <c r="B51" s="227"/>
      <c r="C51" s="227"/>
      <c r="D51" s="227"/>
      <c r="E51" s="227"/>
      <c r="F51" s="227"/>
      <c r="G51" s="293" t="s">
        <v>326</v>
      </c>
      <c r="H51" s="294"/>
      <c r="I51" s="302">
        <v>606104</v>
      </c>
      <c r="J51" s="303">
        <v>39373</v>
      </c>
      <c r="K51" s="304">
        <v>-42.1</v>
      </c>
      <c r="L51" s="305">
        <v>69806</v>
      </c>
      <c r="M51" s="306">
        <v>13.4</v>
      </c>
      <c r="N51" s="307">
        <v>-55.5</v>
      </c>
    </row>
    <row r="52" spans="1:14">
      <c r="A52" s="231"/>
      <c r="B52" s="227"/>
      <c r="C52" s="227"/>
      <c r="D52" s="227"/>
      <c r="E52" s="227"/>
      <c r="F52" s="227"/>
      <c r="G52" s="308"/>
      <c r="H52" s="309" t="s">
        <v>327</v>
      </c>
      <c r="I52" s="310">
        <v>337887</v>
      </c>
      <c r="J52" s="311">
        <v>21949</v>
      </c>
      <c r="K52" s="312">
        <v>-62.6</v>
      </c>
      <c r="L52" s="313">
        <v>32823</v>
      </c>
      <c r="M52" s="314">
        <v>1</v>
      </c>
      <c r="N52" s="315">
        <v>-63.6</v>
      </c>
    </row>
    <row r="53" spans="1:14">
      <c r="A53" s="231"/>
      <c r="B53" s="227"/>
      <c r="C53" s="227"/>
      <c r="D53" s="227"/>
      <c r="E53" s="227"/>
      <c r="F53" s="227"/>
      <c r="G53" s="293" t="s">
        <v>328</v>
      </c>
      <c r="H53" s="294"/>
      <c r="I53" s="302">
        <v>1434492</v>
      </c>
      <c r="J53" s="303">
        <v>94356</v>
      </c>
      <c r="K53" s="304">
        <v>139.6</v>
      </c>
      <c r="L53" s="305">
        <v>74444</v>
      </c>
      <c r="M53" s="306">
        <v>6.6</v>
      </c>
      <c r="N53" s="307">
        <v>133</v>
      </c>
    </row>
    <row r="54" spans="1:14">
      <c r="A54" s="231"/>
      <c r="B54" s="227"/>
      <c r="C54" s="227"/>
      <c r="D54" s="227"/>
      <c r="E54" s="227"/>
      <c r="F54" s="227"/>
      <c r="G54" s="308"/>
      <c r="H54" s="309" t="s">
        <v>327</v>
      </c>
      <c r="I54" s="310">
        <v>480093</v>
      </c>
      <c r="J54" s="311">
        <v>31579</v>
      </c>
      <c r="K54" s="312">
        <v>43.9</v>
      </c>
      <c r="L54" s="313">
        <v>34175</v>
      </c>
      <c r="M54" s="314">
        <v>4.0999999999999996</v>
      </c>
      <c r="N54" s="315">
        <v>39.799999999999997</v>
      </c>
    </row>
    <row r="55" spans="1:14">
      <c r="A55" s="231"/>
      <c r="B55" s="227"/>
      <c r="C55" s="227"/>
      <c r="D55" s="227"/>
      <c r="E55" s="227"/>
      <c r="F55" s="227"/>
      <c r="G55" s="293" t="s">
        <v>329</v>
      </c>
      <c r="H55" s="294"/>
      <c r="I55" s="302">
        <v>1031030</v>
      </c>
      <c r="J55" s="303">
        <v>69234</v>
      </c>
      <c r="K55" s="304">
        <v>-26.6</v>
      </c>
      <c r="L55" s="305">
        <v>85205</v>
      </c>
      <c r="M55" s="306">
        <v>14.5</v>
      </c>
      <c r="N55" s="307">
        <v>-41.1</v>
      </c>
    </row>
    <row r="56" spans="1:14">
      <c r="A56" s="231"/>
      <c r="B56" s="227"/>
      <c r="C56" s="227"/>
      <c r="D56" s="227"/>
      <c r="E56" s="227"/>
      <c r="F56" s="227"/>
      <c r="G56" s="308"/>
      <c r="H56" s="309" t="s">
        <v>327</v>
      </c>
      <c r="I56" s="310">
        <v>520893</v>
      </c>
      <c r="J56" s="311">
        <v>34978</v>
      </c>
      <c r="K56" s="312">
        <v>10.8</v>
      </c>
      <c r="L56" s="313">
        <v>38847</v>
      </c>
      <c r="M56" s="314">
        <v>13.7</v>
      </c>
      <c r="N56" s="315">
        <v>-2.9</v>
      </c>
    </row>
    <row r="57" spans="1:14">
      <c r="A57" s="231"/>
      <c r="B57" s="227"/>
      <c r="C57" s="227"/>
      <c r="D57" s="227"/>
      <c r="E57" s="227"/>
      <c r="F57" s="227"/>
      <c r="G57" s="293" t="s">
        <v>330</v>
      </c>
      <c r="H57" s="294"/>
      <c r="I57" s="302">
        <v>1341094</v>
      </c>
      <c r="J57" s="303">
        <v>91549</v>
      </c>
      <c r="K57" s="304">
        <v>32.200000000000003</v>
      </c>
      <c r="L57" s="305">
        <v>106092</v>
      </c>
      <c r="M57" s="306">
        <v>24.5</v>
      </c>
      <c r="N57" s="307">
        <v>7.7</v>
      </c>
    </row>
    <row r="58" spans="1:14">
      <c r="A58" s="231"/>
      <c r="B58" s="227"/>
      <c r="C58" s="227"/>
      <c r="D58" s="227"/>
      <c r="E58" s="227"/>
      <c r="F58" s="227"/>
      <c r="G58" s="308"/>
      <c r="H58" s="309" t="s">
        <v>327</v>
      </c>
      <c r="I58" s="310">
        <v>592032</v>
      </c>
      <c r="J58" s="311">
        <v>40414</v>
      </c>
      <c r="K58" s="312">
        <v>15.5</v>
      </c>
      <c r="L58" s="313">
        <v>44299</v>
      </c>
      <c r="M58" s="314">
        <v>14</v>
      </c>
      <c r="N58" s="315">
        <v>1.5</v>
      </c>
    </row>
    <row r="59" spans="1:14">
      <c r="A59" s="231"/>
      <c r="B59" s="227"/>
      <c r="C59" s="227"/>
      <c r="D59" s="227"/>
      <c r="E59" s="227"/>
      <c r="F59" s="227"/>
      <c r="G59" s="293" t="s">
        <v>331</v>
      </c>
      <c r="H59" s="294"/>
      <c r="I59" s="302">
        <v>1549694</v>
      </c>
      <c r="J59" s="303">
        <v>108068</v>
      </c>
      <c r="K59" s="304">
        <v>18</v>
      </c>
      <c r="L59" s="305">
        <v>78903</v>
      </c>
      <c r="M59" s="306">
        <v>-25.6</v>
      </c>
      <c r="N59" s="307">
        <v>43.6</v>
      </c>
    </row>
    <row r="60" spans="1:14">
      <c r="A60" s="231"/>
      <c r="B60" s="227"/>
      <c r="C60" s="227"/>
      <c r="D60" s="227"/>
      <c r="E60" s="227"/>
      <c r="F60" s="227"/>
      <c r="G60" s="308"/>
      <c r="H60" s="309" t="s">
        <v>327</v>
      </c>
      <c r="I60" s="316">
        <v>626092</v>
      </c>
      <c r="J60" s="311">
        <v>43661</v>
      </c>
      <c r="K60" s="312">
        <v>8</v>
      </c>
      <c r="L60" s="313">
        <v>49201</v>
      </c>
      <c r="M60" s="314">
        <v>11.1</v>
      </c>
      <c r="N60" s="315">
        <v>-3.1</v>
      </c>
    </row>
    <row r="61" spans="1:14">
      <c r="A61" s="231"/>
      <c r="B61" s="227"/>
      <c r="C61" s="227"/>
      <c r="D61" s="227"/>
      <c r="E61" s="227"/>
      <c r="F61" s="227"/>
      <c r="G61" s="293" t="s">
        <v>332</v>
      </c>
      <c r="H61" s="317"/>
      <c r="I61" s="318">
        <v>1192483</v>
      </c>
      <c r="J61" s="319">
        <v>80516</v>
      </c>
      <c r="K61" s="320">
        <v>24.2</v>
      </c>
      <c r="L61" s="321">
        <v>82890</v>
      </c>
      <c r="M61" s="322">
        <v>6.7</v>
      </c>
      <c r="N61" s="307">
        <v>17.5</v>
      </c>
    </row>
    <row r="62" spans="1:14">
      <c r="A62" s="231"/>
      <c r="B62" s="227"/>
      <c r="C62" s="227"/>
      <c r="D62" s="227"/>
      <c r="E62" s="227"/>
      <c r="F62" s="227"/>
      <c r="G62" s="308"/>
      <c r="H62" s="309" t="s">
        <v>327</v>
      </c>
      <c r="I62" s="310">
        <v>511399</v>
      </c>
      <c r="J62" s="311">
        <v>34516</v>
      </c>
      <c r="K62" s="312">
        <v>3.1</v>
      </c>
      <c r="L62" s="313">
        <v>39869</v>
      </c>
      <c r="M62" s="314">
        <v>8.8000000000000007</v>
      </c>
      <c r="N62" s="315">
        <v>-5.7</v>
      </c>
    </row>
    <row r="63" spans="1:14">
      <c r="A63" s="231"/>
      <c r="B63" s="227"/>
      <c r="C63" s="227"/>
      <c r="D63" s="227"/>
      <c r="E63" s="227"/>
      <c r="F63" s="227"/>
      <c r="G63" s="227"/>
      <c r="H63" s="227"/>
      <c r="I63" s="227"/>
      <c r="J63" s="227"/>
      <c r="K63" s="227"/>
      <c r="L63" s="227"/>
      <c r="M63" s="227"/>
      <c r="N63" s="227"/>
    </row>
    <row r="64" spans="1:14">
      <c r="A64" s="231"/>
      <c r="B64" s="227"/>
      <c r="C64" s="227"/>
      <c r="D64" s="227"/>
      <c r="E64" s="227"/>
      <c r="F64" s="227"/>
      <c r="G64" s="227"/>
      <c r="H64" s="227"/>
      <c r="I64" s="227"/>
      <c r="J64" s="227"/>
      <c r="K64" s="227"/>
      <c r="L64" s="227"/>
      <c r="M64" s="227"/>
      <c r="N64" s="227"/>
    </row>
    <row r="65" spans="1:16">
      <c r="A65" s="231"/>
      <c r="B65" s="227"/>
      <c r="C65" s="227"/>
      <c r="D65" s="227"/>
      <c r="E65" s="227"/>
      <c r="F65" s="227"/>
      <c r="G65" s="227"/>
      <c r="H65" s="227"/>
      <c r="I65" s="227"/>
      <c r="J65" s="227"/>
      <c r="K65" s="227"/>
      <c r="L65" s="227"/>
      <c r="M65" s="227"/>
      <c r="N65" s="227"/>
    </row>
    <row r="66" spans="1:16">
      <c r="A66" s="323"/>
      <c r="B66" s="289"/>
      <c r="C66" s="289"/>
      <c r="D66" s="289"/>
      <c r="E66" s="289"/>
      <c r="F66" s="289"/>
      <c r="G66" s="289"/>
      <c r="H66" s="289"/>
      <c r="I66" s="289"/>
      <c r="J66" s="289"/>
      <c r="K66" s="289"/>
      <c r="L66" s="289"/>
      <c r="M66" s="289"/>
      <c r="N66" s="289"/>
      <c r="O66" s="324"/>
    </row>
    <row r="67" spans="1:16" ht="13.5" hidden="1" customHeight="1">
      <c r="G67" s="227"/>
      <c r="H67" s="227"/>
      <c r="I67" s="227"/>
      <c r="J67" s="227"/>
      <c r="K67" s="227"/>
      <c r="L67" s="227"/>
      <c r="M67" s="227"/>
      <c r="N67" s="227"/>
      <c r="O67" s="227"/>
      <c r="P67" s="227"/>
    </row>
    <row r="68" spans="1:16" ht="13.5" hidden="1" customHeight="1">
      <c r="G68" s="227"/>
      <c r="H68" s="227"/>
      <c r="I68" s="227"/>
      <c r="J68" s="227"/>
      <c r="K68" s="227"/>
      <c r="L68" s="227"/>
      <c r="M68" s="227"/>
      <c r="N68" s="227"/>
    </row>
    <row r="69" spans="1:16" ht="13.5" hidden="1" customHeight="1">
      <c r="G69" s="227"/>
      <c r="H69" s="227"/>
      <c r="I69" s="227"/>
      <c r="J69" s="227"/>
      <c r="K69" s="227"/>
      <c r="L69" s="227"/>
      <c r="M69" s="227"/>
      <c r="N69" s="227"/>
    </row>
    <row r="70" spans="1:16" hidden="1">
      <c r="G70" s="227"/>
      <c r="H70" s="227"/>
      <c r="I70" s="227"/>
      <c r="J70" s="227"/>
      <c r="K70" s="227"/>
      <c r="L70" s="227"/>
      <c r="M70" s="227"/>
      <c r="N70" s="227"/>
    </row>
    <row r="71" spans="1:16" hidden="1">
      <c r="G71" s="227"/>
      <c r="H71" s="227"/>
      <c r="I71" s="227"/>
      <c r="J71" s="227"/>
      <c r="K71" s="227"/>
      <c r="L71" s="227"/>
      <c r="M71" s="227"/>
      <c r="N71" s="227"/>
    </row>
    <row r="72" spans="1:16" hidden="1">
      <c r="G72" s="227"/>
      <c r="H72" s="227"/>
      <c r="I72" s="227"/>
      <c r="J72" s="227"/>
      <c r="K72" s="227"/>
      <c r="L72" s="227"/>
      <c r="M72" s="227"/>
      <c r="N72" s="227"/>
    </row>
    <row r="73" spans="1:16" hidden="1">
      <c r="G73" s="227"/>
      <c r="H73" s="227"/>
      <c r="I73" s="227"/>
      <c r="J73" s="227"/>
      <c r="K73" s="227"/>
      <c r="L73" s="227"/>
      <c r="M73" s="227"/>
      <c r="N73" s="227"/>
    </row>
    <row r="74" spans="1:16" hidden="1"/>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5" zoomScaleNormal="75" zoomScaleSheetLayoutView="55" workbookViewId="0">
      <selection activeCell="S50" sqref="S50"/>
    </sheetView>
  </sheetViews>
  <sheetFormatPr defaultColWidth="0" defaultRowHeight="13.5" customHeight="1" zeroHeight="1"/>
  <cols>
    <col min="1" max="1" width="9.125" style="225" customWidth="1"/>
    <col min="2" max="16" width="9" style="225" customWidth="1"/>
    <col min="17" max="17" width="9.125" style="225" customWidth="1"/>
    <col min="18" max="18" width="9.125" style="225" bestFit="1" customWidth="1"/>
    <col min="19" max="34" width="9" style="225" customWidth="1"/>
    <col min="35" max="16384" width="9" style="224" hidden="1"/>
  </cols>
  <sheetData>
    <row r="1" spans="2:34" ht="13.5" customHeight="1">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row>
    <row r="2" spans="2:34">
      <c r="B2" s="224"/>
      <c r="T2" s="224"/>
    </row>
    <row r="3" spans="2:34">
      <c r="C3" s="224"/>
      <c r="D3" s="224"/>
      <c r="E3" s="224"/>
      <c r="F3" s="224"/>
      <c r="G3" s="224"/>
      <c r="H3" s="224"/>
      <c r="I3" s="224"/>
      <c r="J3" s="224"/>
      <c r="K3" s="224"/>
      <c r="L3" s="224"/>
      <c r="M3" s="224"/>
      <c r="N3" s="224"/>
      <c r="O3" s="224"/>
      <c r="P3" s="224"/>
      <c r="Q3" s="224"/>
      <c r="R3" s="224"/>
      <c r="S3" s="224"/>
      <c r="U3" s="224"/>
      <c r="V3" s="224"/>
      <c r="W3" s="224"/>
      <c r="X3" s="224"/>
      <c r="Y3" s="224"/>
      <c r="Z3" s="224"/>
      <c r="AA3" s="224"/>
      <c r="AB3" s="224"/>
      <c r="AC3" s="224"/>
      <c r="AD3" s="224"/>
      <c r="AE3" s="224"/>
      <c r="AF3" s="224"/>
      <c r="AG3" s="224"/>
      <c r="AH3" s="224"/>
    </row>
    <row r="4" spans="2:34"/>
    <row r="5" spans="2:34"/>
    <row r="6" spans="2:34"/>
    <row r="7" spans="2:34"/>
    <row r="8" spans="2:34"/>
    <row r="9" spans="2:34">
      <c r="AH9" s="224"/>
    </row>
    <row r="10" spans="2:34"/>
    <row r="11" spans="2:34"/>
    <row r="12" spans="2:34"/>
    <row r="13" spans="2:34"/>
    <row r="14" spans="2:34"/>
    <row r="15" spans="2:34"/>
    <row r="16" spans="2:34"/>
    <row r="17" spans="34:34">
      <c r="AH17" s="224"/>
    </row>
    <row r="18" spans="34:34"/>
    <row r="19" spans="34:34"/>
    <row r="20" spans="34:34">
      <c r="AH20" s="224"/>
    </row>
    <row r="21" spans="34:34">
      <c r="AH21" s="224"/>
    </row>
    <row r="22" spans="34:34"/>
    <row r="23" spans="34:34"/>
    <row r="24" spans="34:34"/>
    <row r="25" spans="34:34"/>
    <row r="26" spans="34:34"/>
    <row r="27" spans="34:34"/>
    <row r="28" spans="34:34">
      <c r="AH28" s="224"/>
    </row>
    <row r="29" spans="34:34"/>
    <row r="30" spans="34:34"/>
    <row r="31" spans="34:34"/>
    <row r="32" spans="34:34"/>
    <row r="33" spans="2:34">
      <c r="B33" s="224"/>
      <c r="G33" s="224"/>
      <c r="I33" s="224"/>
    </row>
    <row r="34" spans="2:34">
      <c r="C34" s="224"/>
      <c r="P34" s="224"/>
      <c r="R34" s="224"/>
      <c r="U34" s="224"/>
    </row>
    <row r="35" spans="2:34">
      <c r="D35" s="224"/>
      <c r="E35" s="224"/>
      <c r="T35" s="224"/>
      <c r="W35" s="224"/>
      <c r="AC35" s="224"/>
      <c r="AD35" s="224"/>
      <c r="AE35" s="224"/>
      <c r="AF35" s="224"/>
      <c r="AG35" s="224"/>
      <c r="AH35" s="224"/>
    </row>
    <row r="36" spans="2:34">
      <c r="F36" s="224"/>
      <c r="H36" s="224"/>
      <c r="J36" s="224"/>
      <c r="K36" s="224"/>
      <c r="L36" s="224"/>
      <c r="M36" s="224"/>
      <c r="N36" s="224"/>
      <c r="O36" s="224"/>
      <c r="Q36" s="224"/>
      <c r="S36" s="224"/>
      <c r="V36" s="224"/>
      <c r="X36" s="224"/>
      <c r="Y36" s="224"/>
      <c r="Z36" s="224"/>
      <c r="AA36" s="224"/>
      <c r="AB36" s="224"/>
      <c r="AC36" s="224"/>
      <c r="AD36" s="224"/>
      <c r="AE36" s="224"/>
      <c r="AF36" s="224"/>
      <c r="AG36" s="224"/>
      <c r="AH36" s="224"/>
    </row>
    <row r="37" spans="2:34">
      <c r="AH37" s="224"/>
    </row>
    <row r="38" spans="2:34">
      <c r="AG38" s="224"/>
      <c r="AH38" s="224"/>
    </row>
    <row r="39" spans="2:34"/>
    <row r="40" spans="2:34">
      <c r="U40" s="224"/>
    </row>
    <row r="41" spans="2:34">
      <c r="R41" s="224"/>
    </row>
    <row r="42" spans="2:34">
      <c r="T42" s="224"/>
      <c r="W42" s="224"/>
    </row>
    <row r="43" spans="2:34">
      <c r="Q43" s="224"/>
      <c r="S43" s="224"/>
      <c r="V43" s="224"/>
      <c r="X43" s="224"/>
      <c r="Y43" s="224"/>
      <c r="Z43" s="224"/>
      <c r="AA43" s="224"/>
      <c r="AB43" s="224"/>
      <c r="AC43" s="224"/>
      <c r="AD43" s="224"/>
      <c r="AE43" s="224"/>
      <c r="AF43" s="224"/>
      <c r="AG43" s="224"/>
      <c r="AH43" s="224"/>
    </row>
    <row r="44" spans="2:34">
      <c r="AH44" s="224"/>
    </row>
    <row r="45" spans="2:34"/>
    <row r="46" spans="2:34"/>
    <row r="47" spans="2:34"/>
    <row r="48" spans="2:34">
      <c r="AG48" s="224"/>
      <c r="AH48" s="224"/>
    </row>
    <row r="49" spans="29:34">
      <c r="AH49" s="224"/>
    </row>
    <row r="50" spans="29:34">
      <c r="AH50" s="224"/>
    </row>
    <row r="51" spans="29:34">
      <c r="AC51" s="224"/>
      <c r="AD51" s="224"/>
      <c r="AE51" s="224"/>
      <c r="AF51" s="224"/>
      <c r="AG51" s="224"/>
      <c r="AH51" s="224"/>
    </row>
    <row r="52" spans="29:34"/>
    <row r="53" spans="29:34"/>
    <row r="54" spans="29:34">
      <c r="AH54" s="224"/>
    </row>
    <row r="55" spans="29:34"/>
    <row r="56" spans="29:34"/>
    <row r="57" spans="29:34"/>
    <row r="58" spans="29:34">
      <c r="AH58" s="224"/>
    </row>
    <row r="59" spans="29:34"/>
    <row r="60" spans="29:34"/>
    <row r="61" spans="29:34"/>
    <row r="62" spans="29:34"/>
    <row r="63" spans="29:34">
      <c r="AH63" s="224"/>
    </row>
    <row r="64" spans="29:34">
      <c r="AG64" s="224"/>
      <c r="AH64" s="224"/>
    </row>
    <row r="65" spans="32:34"/>
    <row r="66" spans="32:34"/>
    <row r="67" spans="32:34"/>
    <row r="68" spans="32:34"/>
    <row r="69" spans="32:34">
      <c r="AF69" s="224"/>
      <c r="AG69" s="224"/>
      <c r="AH69" s="224"/>
    </row>
    <row r="70" spans="32:34"/>
    <row r="71" spans="32:34"/>
    <row r="72" spans="32:34"/>
    <row r="73" spans="32:34"/>
    <row r="74" spans="32:34"/>
    <row r="75" spans="32:34"/>
    <row r="76" spans="32:34"/>
    <row r="77" spans="32:34"/>
    <row r="78" spans="32:34"/>
    <row r="79" spans="32:34"/>
    <row r="80" spans="32:34"/>
    <row r="81" spans="25:34"/>
    <row r="82" spans="25:34">
      <c r="Y82" s="224"/>
    </row>
    <row r="83" spans="25:34">
      <c r="Z83" s="224"/>
      <c r="AA83" s="224"/>
      <c r="AB83" s="224"/>
      <c r="AC83" s="224"/>
      <c r="AD83" s="224"/>
      <c r="AE83" s="224"/>
      <c r="AF83" s="224"/>
      <c r="AG83" s="224"/>
      <c r="AH83" s="224"/>
    </row>
    <row r="84" spans="25:34"/>
    <row r="85" spans="25:34"/>
    <row r="86" spans="25:34"/>
    <row r="87" spans="25:34"/>
    <row r="88" spans="25:34">
      <c r="AH88" s="224"/>
    </row>
    <row r="89" spans="25:34"/>
    <row r="90" spans="25:34"/>
    <row r="91" spans="25:34"/>
    <row r="92" spans="25:34" ht="13.5" customHeight="1"/>
    <row r="93" spans="25:34" ht="13.5" customHeight="1"/>
    <row r="94" spans="25:34" ht="13.5" customHeight="1">
      <c r="AF94" s="224"/>
      <c r="AG94" s="224"/>
      <c r="AH94" s="224"/>
    </row>
    <row r="95" spans="25:34" ht="13.5" customHeight="1">
      <c r="AH95" s="224"/>
    </row>
    <row r="96" spans="25:34" ht="13.5" customHeight="1"/>
    <row r="97" spans="33:34" ht="13.5" customHeight="1"/>
    <row r="98" spans="33:34" ht="13.5" customHeight="1"/>
    <row r="99" spans="33:34" ht="13.5" customHeight="1"/>
    <row r="100" spans="33:34" ht="13.5" customHeight="1"/>
    <row r="101" spans="33:34" ht="13.5" customHeight="1">
      <c r="AH101" s="224"/>
    </row>
    <row r="102" spans="33:34" ht="13.5" customHeight="1"/>
    <row r="103" spans="33:34" ht="13.5" customHeight="1"/>
    <row r="104" spans="33:34" ht="13.5" customHeight="1">
      <c r="AG104" s="224"/>
      <c r="AH104" s="22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24"/>
    </row>
    <row r="117" spans="34:34" ht="13.5" hidden="1" customHeight="1"/>
    <row r="118" spans="34:34" ht="13.5" hidden="1" customHeight="1"/>
    <row r="119" spans="34:34" ht="13.5" hidden="1" customHeight="1"/>
    <row r="120" spans="34:34" ht="13.5" hidden="1" customHeight="1"/>
    <row r="121" spans="34:34" ht="13.5" hidden="1" customHeight="1">
      <c r="AH121" s="224"/>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5" zoomScaleNormal="75" zoomScaleSheetLayoutView="55" workbookViewId="0">
      <selection activeCell="S50" sqref="S50"/>
    </sheetView>
  </sheetViews>
  <sheetFormatPr defaultColWidth="0" defaultRowHeight="13.5" customHeight="1" zeroHeight="1"/>
  <cols>
    <col min="1" max="1" width="9.125" style="225" customWidth="1"/>
    <col min="2" max="16" width="9" style="225" customWidth="1"/>
    <col min="17" max="17" width="9.125" style="225" customWidth="1"/>
    <col min="18" max="18" width="9.125" style="225" bestFit="1" customWidth="1"/>
    <col min="19" max="34" width="9" style="225" customWidth="1"/>
    <col min="35" max="16384" width="9" style="224" hidden="1"/>
  </cols>
  <sheetData>
    <row r="1" spans="1:34" ht="13.5" customHeight="1">
      <c r="A1" s="224"/>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row>
    <row r="2" spans="1:34">
      <c r="B2" s="224"/>
      <c r="T2" s="224"/>
    </row>
    <row r="3" spans="1:34">
      <c r="C3" s="224"/>
      <c r="D3" s="224"/>
      <c r="E3" s="224"/>
      <c r="F3" s="224"/>
      <c r="G3" s="224"/>
      <c r="H3" s="224"/>
      <c r="I3" s="224"/>
      <c r="J3" s="224"/>
      <c r="K3" s="224"/>
      <c r="L3" s="224"/>
      <c r="M3" s="224"/>
      <c r="N3" s="224"/>
      <c r="O3" s="224"/>
      <c r="P3" s="224"/>
      <c r="Q3" s="224"/>
      <c r="R3" s="224"/>
      <c r="S3" s="224"/>
      <c r="U3" s="224"/>
      <c r="V3" s="224"/>
      <c r="W3" s="224"/>
      <c r="X3" s="224"/>
      <c r="Y3" s="224"/>
      <c r="Z3" s="224"/>
      <c r="AA3" s="224"/>
      <c r="AB3" s="224"/>
      <c r="AC3" s="224"/>
      <c r="AD3" s="224"/>
      <c r="AE3" s="224"/>
      <c r="AF3" s="224"/>
      <c r="AG3" s="224"/>
      <c r="AH3" s="224"/>
    </row>
    <row r="4" spans="1:34"/>
    <row r="5" spans="1:34"/>
    <row r="6" spans="1:34"/>
    <row r="7" spans="1:34"/>
    <row r="8" spans="1:34"/>
    <row r="9" spans="1:34">
      <c r="AH9" s="224"/>
    </row>
    <row r="10" spans="1:34"/>
    <row r="11" spans="1:34"/>
    <row r="12" spans="1:34"/>
    <row r="13" spans="1:34"/>
    <row r="14" spans="1:34"/>
    <row r="15" spans="1:34"/>
    <row r="16" spans="1:34"/>
    <row r="17" spans="34:34">
      <c r="AH17" s="224"/>
    </row>
    <row r="18" spans="34:34"/>
    <row r="19" spans="34:34"/>
    <row r="20" spans="34:34">
      <c r="AH20" s="224"/>
    </row>
    <row r="21" spans="34:34">
      <c r="AH21" s="224"/>
    </row>
    <row r="22" spans="34:34"/>
    <row r="23" spans="34:34"/>
    <row r="24" spans="34:34"/>
    <row r="25" spans="34:34"/>
    <row r="26" spans="34:34"/>
    <row r="27" spans="34:34"/>
    <row r="28" spans="34:34">
      <c r="AH28" s="224"/>
    </row>
    <row r="29" spans="34:34"/>
    <row r="30" spans="34:34"/>
    <row r="31" spans="34:34"/>
    <row r="32" spans="34:34"/>
    <row r="33" spans="2:34">
      <c r="B33" s="224"/>
      <c r="G33" s="224"/>
      <c r="I33" s="224"/>
    </row>
    <row r="34" spans="2:34">
      <c r="C34" s="224"/>
      <c r="P34" s="224"/>
      <c r="R34" s="224"/>
      <c r="U34" s="224"/>
    </row>
    <row r="35" spans="2:34">
      <c r="D35" s="224"/>
      <c r="E35" s="224"/>
      <c r="T35" s="224"/>
      <c r="W35" s="224"/>
      <c r="AC35" s="224"/>
      <c r="AD35" s="224"/>
      <c r="AE35" s="224"/>
      <c r="AF35" s="224"/>
      <c r="AG35" s="224"/>
      <c r="AH35" s="224"/>
    </row>
    <row r="36" spans="2:34">
      <c r="F36" s="224"/>
      <c r="H36" s="224"/>
      <c r="J36" s="224"/>
      <c r="K36" s="224"/>
      <c r="L36" s="224"/>
      <c r="M36" s="224"/>
      <c r="N36" s="224"/>
      <c r="O36" s="224"/>
      <c r="Q36" s="224"/>
      <c r="S36" s="224"/>
      <c r="V36" s="224"/>
      <c r="X36" s="224"/>
      <c r="Y36" s="224"/>
      <c r="Z36" s="224"/>
      <c r="AA36" s="224"/>
      <c r="AB36" s="224"/>
      <c r="AC36" s="224"/>
      <c r="AD36" s="224"/>
      <c r="AE36" s="224"/>
      <c r="AF36" s="224"/>
      <c r="AG36" s="224"/>
      <c r="AH36" s="224"/>
    </row>
    <row r="37" spans="2:34">
      <c r="AH37" s="224"/>
    </row>
    <row r="38" spans="2:34">
      <c r="AG38" s="224"/>
      <c r="AH38" s="224"/>
    </row>
    <row r="39" spans="2:34"/>
    <row r="40" spans="2:34">
      <c r="U40" s="224"/>
    </row>
    <row r="41" spans="2:34">
      <c r="R41" s="224"/>
    </row>
    <row r="42" spans="2:34">
      <c r="T42" s="224"/>
      <c r="W42" s="224"/>
    </row>
    <row r="43" spans="2:34">
      <c r="Q43" s="224"/>
      <c r="S43" s="224"/>
      <c r="V43" s="224"/>
      <c r="X43" s="224"/>
      <c r="Y43" s="224"/>
      <c r="Z43" s="224"/>
      <c r="AA43" s="224"/>
      <c r="AB43" s="224"/>
      <c r="AC43" s="224"/>
      <c r="AD43" s="224"/>
      <c r="AE43" s="224"/>
      <c r="AF43" s="224"/>
      <c r="AG43" s="224"/>
      <c r="AH43" s="224"/>
    </row>
    <row r="44" spans="2:34">
      <c r="AH44" s="224"/>
    </row>
    <row r="45" spans="2:34"/>
    <row r="46" spans="2:34"/>
    <row r="47" spans="2:34"/>
    <row r="48" spans="2:34">
      <c r="AG48" s="224"/>
      <c r="AH48" s="224"/>
    </row>
    <row r="49" spans="29:34">
      <c r="AH49" s="224"/>
    </row>
    <row r="50" spans="29:34">
      <c r="AH50" s="224"/>
    </row>
    <row r="51" spans="29:34">
      <c r="AC51" s="224"/>
      <c r="AD51" s="224"/>
      <c r="AE51" s="224"/>
      <c r="AF51" s="224"/>
      <c r="AG51" s="224"/>
      <c r="AH51" s="224"/>
    </row>
    <row r="52" spans="29:34"/>
    <row r="53" spans="29:34"/>
    <row r="54" spans="29:34">
      <c r="AH54" s="224"/>
    </row>
    <row r="55" spans="29:34"/>
    <row r="56" spans="29:34"/>
    <row r="57" spans="29:34"/>
    <row r="58" spans="29:34">
      <c r="AH58" s="224"/>
    </row>
    <row r="59" spans="29:34"/>
    <row r="60" spans="29:34"/>
    <row r="61" spans="29:34"/>
    <row r="62" spans="29:34"/>
    <row r="63" spans="29:34">
      <c r="AH63" s="224"/>
    </row>
    <row r="64" spans="29:34">
      <c r="AG64" s="224"/>
      <c r="AH64" s="224"/>
    </row>
    <row r="65" spans="32:34"/>
    <row r="66" spans="32:34"/>
    <row r="67" spans="32:34"/>
    <row r="68" spans="32:34"/>
    <row r="69" spans="32:34">
      <c r="AF69" s="224"/>
      <c r="AG69" s="224"/>
      <c r="AH69" s="224"/>
    </row>
    <row r="70" spans="32:34"/>
    <row r="71" spans="32:34"/>
    <row r="72" spans="32:34"/>
    <row r="73" spans="32:34"/>
    <row r="74" spans="32:34"/>
    <row r="75" spans="32:34"/>
    <row r="76" spans="32:34"/>
    <row r="77" spans="32:34"/>
    <row r="78" spans="32:34"/>
    <row r="79" spans="32:34"/>
    <row r="80" spans="32:34"/>
    <row r="81" spans="25:34"/>
    <row r="82" spans="25:34">
      <c r="Y82" s="224"/>
    </row>
    <row r="83" spans="25:34">
      <c r="Z83" s="224"/>
      <c r="AA83" s="224"/>
      <c r="AB83" s="224"/>
      <c r="AC83" s="224"/>
      <c r="AD83" s="224"/>
      <c r="AE83" s="224"/>
      <c r="AF83" s="224"/>
      <c r="AG83" s="224"/>
      <c r="AH83" s="224"/>
    </row>
    <row r="84" spans="25:34"/>
    <row r="85" spans="25:34"/>
    <row r="86" spans="25:34"/>
    <row r="87" spans="25:34"/>
    <row r="88" spans="25:34">
      <c r="AH88" s="224"/>
    </row>
    <row r="89" spans="25:34"/>
    <row r="90" spans="25:34"/>
    <row r="91" spans="25:34"/>
    <row r="92" spans="25:34" ht="13.5" customHeight="1"/>
    <row r="93" spans="25:34" ht="13.5" customHeight="1"/>
    <row r="94" spans="25:34" ht="13.5" customHeight="1">
      <c r="AF94" s="224"/>
      <c r="AG94" s="224"/>
      <c r="AH94" s="224"/>
    </row>
    <row r="95" spans="25:34" ht="13.5" customHeight="1">
      <c r="AH95" s="224"/>
    </row>
    <row r="96" spans="25:34" ht="13.5" customHeight="1"/>
    <row r="97" spans="33:34" ht="13.5" customHeight="1"/>
    <row r="98" spans="33:34" ht="13.5" customHeight="1"/>
    <row r="99" spans="33:34" ht="13.5" customHeight="1"/>
    <row r="100" spans="33:34" ht="13.5" customHeight="1"/>
    <row r="101" spans="33:34" ht="13.5" customHeight="1">
      <c r="AH101" s="224"/>
    </row>
    <row r="102" spans="33:34" ht="13.5" customHeight="1"/>
    <row r="103" spans="33:34" ht="13.5" customHeight="1"/>
    <row r="104" spans="33:34" ht="13.5" customHeight="1">
      <c r="AG104" s="224"/>
      <c r="AH104" s="22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24"/>
    </row>
    <row r="117" spans="34:34" ht="13.5" hidden="1" customHeight="1"/>
    <row r="118" spans="34:34" ht="13.5" hidden="1" customHeight="1"/>
    <row r="119" spans="34:34" ht="13.5" hidden="1" customHeight="1"/>
    <row r="120" spans="34:34" ht="13.5" hidden="1" customHeight="1"/>
    <row r="121" spans="34:34" ht="13.5" hidden="1" customHeight="1">
      <c r="AH121" s="224"/>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75" zoomScaleNormal="75" zoomScaleSheetLayoutView="100" workbookViewId="0">
      <selection activeCell="S50" sqref="S50"/>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553</v>
      </c>
    </row>
    <row r="46" spans="2:10" ht="29.25" customHeight="1" thickBot="1">
      <c r="B46" s="4" t="s">
        <v>0</v>
      </c>
      <c r="C46" s="5"/>
      <c r="D46" s="5"/>
      <c r="E46" s="6" t="s">
        <v>1</v>
      </c>
      <c r="F46" s="7" t="s">
        <v>334</v>
      </c>
      <c r="G46" s="8" t="s">
        <v>335</v>
      </c>
      <c r="H46" s="8" t="s">
        <v>336</v>
      </c>
      <c r="I46" s="8" t="s">
        <v>337</v>
      </c>
      <c r="J46" s="9" t="s">
        <v>338</v>
      </c>
    </row>
    <row r="47" spans="2:10" ht="57.75" customHeight="1">
      <c r="B47" s="10"/>
      <c r="C47" s="1172" t="s">
        <v>2</v>
      </c>
      <c r="D47" s="1172"/>
      <c r="E47" s="1173"/>
      <c r="F47" s="11">
        <v>20.98</v>
      </c>
      <c r="G47" s="12">
        <v>27.44</v>
      </c>
      <c r="H47" s="12">
        <v>27.65</v>
      </c>
      <c r="I47" s="12">
        <v>26.8</v>
      </c>
      <c r="J47" s="13">
        <v>25.6</v>
      </c>
    </row>
    <row r="48" spans="2:10" ht="57.75" customHeight="1">
      <c r="B48" s="14"/>
      <c r="C48" s="1174" t="s">
        <v>3</v>
      </c>
      <c r="D48" s="1174"/>
      <c r="E48" s="1175"/>
      <c r="F48" s="15">
        <v>8.9700000000000006</v>
      </c>
      <c r="G48" s="16">
        <v>7.13</v>
      </c>
      <c r="H48" s="16">
        <v>6.52</v>
      </c>
      <c r="I48" s="16">
        <v>6.7</v>
      </c>
      <c r="J48" s="17">
        <v>9.2200000000000006</v>
      </c>
    </row>
    <row r="49" spans="2:10" ht="57.75" customHeight="1" thickBot="1">
      <c r="B49" s="18"/>
      <c r="C49" s="1176" t="s">
        <v>4</v>
      </c>
      <c r="D49" s="1176"/>
      <c r="E49" s="1177"/>
      <c r="F49" s="19">
        <v>6.74</v>
      </c>
      <c r="G49" s="20">
        <v>4.8</v>
      </c>
      <c r="H49" s="20">
        <v>3.03</v>
      </c>
      <c r="I49" s="20">
        <v>3.56</v>
      </c>
      <c r="J49" s="21">
        <v>4.0599999999999996</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yuza</cp:lastModifiedBy>
  <cp:lastPrinted>2018-11-21T06:32:27Z</cp:lastPrinted>
  <dcterms:created xsi:type="dcterms:W3CDTF">2018-01-24T03:52:07Z</dcterms:created>
  <dcterms:modified xsi:type="dcterms:W3CDTF">2018-11-21T06:32:40Z</dcterms:modified>
</cp:coreProperties>
</file>